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30"/>
  <workbookPr defaultThemeVersion="166925"/>
  <mc:AlternateContent xmlns:mc="http://schemas.openxmlformats.org/markup-compatibility/2006">
    <mc:Choice Requires="x15">
      <x15ac:absPath xmlns:x15ac="http://schemas.microsoft.com/office/spreadsheetml/2010/11/ac" url="https://cgrchile-my.sharepoint.com/personal/lbuendiava_contraloria_cl/Documents/SE OLACEFS/02.En trabajo/Secretaría Ejecutiva/Contribución en Especie OLACEFS/"/>
    </mc:Choice>
  </mc:AlternateContent>
  <xr:revisionPtr revIDLastSave="0" documentId="8_{D0989A7B-C3C6-4C1F-B59E-DFB5E4606B73}" xr6:coauthVersionLast="47" xr6:coauthVersionMax="47" xr10:uidLastSave="{00000000-0000-0000-0000-000000000000}"/>
  <bookViews>
    <workbookView minimized="1" xWindow="3675" yWindow="165" windowWidth="8565" windowHeight="10755" xr2:uid="{790D2643-F214-46BD-A0B1-0DBAF0FBD114}"/>
  </bookViews>
  <sheets>
    <sheet name="1er Método RR.HH (1)" sheetId="11" r:id="rId1"/>
    <sheet name="2do Método RR.HH (2)" sheetId="12" r:id="rId2"/>
    <sheet name="Costos Operativos (3)" sheetId="9" r:id="rId3"/>
    <sheet name="Planilha1" sheetId="13" state="hidden" r:id="rId4"/>
  </sheets>
  <definedNames>
    <definedName name="_xlnm._FilterDatabase" localSheetId="2" hidden="1">'Costos Operativos (3)'!$A$13:$G$13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2" l="1"/>
  <c r="J16" i="12"/>
  <c r="J17" i="12"/>
  <c r="J18" i="12"/>
  <c r="J19" i="12"/>
  <c r="J20" i="12"/>
  <c r="J21" i="12"/>
  <c r="J22" i="12"/>
  <c r="J23" i="12"/>
  <c r="J14" i="12"/>
  <c r="G23" i="12"/>
  <c r="G22" i="12"/>
  <c r="G21" i="12"/>
  <c r="G20" i="12"/>
  <c r="G19" i="12"/>
  <c r="G18" i="12"/>
  <c r="G17" i="12"/>
  <c r="G16" i="12"/>
  <c r="G15" i="12"/>
  <c r="G14" i="12"/>
  <c r="L24" i="11"/>
  <c r="K24" i="11"/>
  <c r="G23" i="11"/>
  <c r="K23" i="11" s="1"/>
  <c r="G15" i="11"/>
  <c r="K15" i="11" s="1"/>
  <c r="G16" i="11"/>
  <c r="K16" i="11" s="1"/>
  <c r="G17" i="11"/>
  <c r="K17" i="11" s="1"/>
  <c r="G18" i="11"/>
  <c r="K18" i="11" s="1"/>
  <c r="G19" i="11"/>
  <c r="K19" i="11" s="1"/>
  <c r="G20" i="11"/>
  <c r="K20" i="11" s="1"/>
  <c r="G21" i="11"/>
  <c r="K21" i="11" s="1"/>
  <c r="G22" i="11"/>
  <c r="K22" i="11" s="1"/>
  <c r="G14" i="11"/>
  <c r="K14" i="11" s="1"/>
  <c r="F38" i="9" l="1"/>
  <c r="F37" i="9"/>
  <c r="G37" i="9" s="1"/>
  <c r="F36" i="9"/>
  <c r="G36" i="9" s="1"/>
  <c r="F35" i="9"/>
  <c r="F34" i="9"/>
  <c r="G34" i="9" s="1"/>
  <c r="F33" i="9"/>
  <c r="G33" i="9" s="1"/>
  <c r="F32" i="9"/>
  <c r="G32" i="9" s="1"/>
  <c r="F30" i="9"/>
  <c r="G30" i="9" s="1"/>
  <c r="F31" i="9"/>
  <c r="G31" i="9"/>
  <c r="G35" i="9"/>
  <c r="F15" i="12"/>
  <c r="I15" i="12" s="1"/>
  <c r="F16" i="12"/>
  <c r="I16" i="12" s="1"/>
  <c r="F17" i="12"/>
  <c r="I17" i="12" s="1"/>
  <c r="F18" i="12"/>
  <c r="I18" i="12" s="1"/>
  <c r="F19" i="12"/>
  <c r="I19" i="12" s="1"/>
  <c r="F20" i="12"/>
  <c r="I20" i="12" s="1"/>
  <c r="F21" i="12"/>
  <c r="I21" i="12" s="1"/>
  <c r="F22" i="12"/>
  <c r="I22" i="12" s="1"/>
  <c r="E15" i="11"/>
  <c r="H15" i="11" s="1"/>
  <c r="L15" i="11" s="1"/>
  <c r="E16" i="11"/>
  <c r="H16" i="11" s="1"/>
  <c r="L16" i="11" s="1"/>
  <c r="E17" i="11"/>
  <c r="H17" i="11" s="1"/>
  <c r="L17" i="11" s="1"/>
  <c r="E18" i="11"/>
  <c r="H18" i="11" s="1"/>
  <c r="L18" i="11" s="1"/>
  <c r="E19" i="11"/>
  <c r="H19" i="11" s="1"/>
  <c r="L19" i="11" s="1"/>
  <c r="E20" i="11"/>
  <c r="H20" i="11" s="1"/>
  <c r="L20" i="11" s="1"/>
  <c r="E21" i="11"/>
  <c r="H21" i="11" s="1"/>
  <c r="L21" i="11" s="1"/>
  <c r="E22" i="11"/>
  <c r="H22" i="11" s="1"/>
  <c r="L22" i="11" s="1"/>
  <c r="E23" i="11"/>
  <c r="H23" i="11" s="1"/>
  <c r="L23" i="11" s="1"/>
  <c r="E14" i="11"/>
  <c r="H14" i="11" s="1"/>
  <c r="L14" i="11" s="1"/>
  <c r="B11" i="13"/>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F23" i="12"/>
  <c r="I23" i="12" s="1"/>
  <c r="F14" i="12"/>
  <c r="I14" i="12" s="1"/>
  <c r="F39" i="9"/>
  <c r="G39" i="9" s="1"/>
  <c r="F29" i="9"/>
  <c r="G29" i="9" s="1"/>
  <c r="F28" i="9"/>
  <c r="G28" i="9" s="1"/>
  <c r="F27" i="9"/>
  <c r="G27" i="9" s="1"/>
  <c r="F26" i="9"/>
  <c r="G26" i="9" s="1"/>
  <c r="F25" i="9"/>
  <c r="G25" i="9" s="1"/>
  <c r="F24" i="9"/>
  <c r="G24" i="9" s="1"/>
  <c r="F23" i="9"/>
  <c r="G23" i="9" s="1"/>
  <c r="F22" i="9"/>
  <c r="G22" i="9" s="1"/>
  <c r="F15" i="9"/>
  <c r="G15" i="9" s="1"/>
  <c r="F16" i="9"/>
  <c r="G16" i="9" s="1"/>
  <c r="F17" i="9"/>
  <c r="G17" i="9" s="1"/>
  <c r="F18" i="9"/>
  <c r="G18" i="9" s="1"/>
  <c r="F19" i="9"/>
  <c r="G19" i="9" s="1"/>
  <c r="F20" i="9"/>
  <c r="G20" i="9" s="1"/>
  <c r="F21" i="9"/>
  <c r="G21" i="9" s="1"/>
  <c r="G38" i="9"/>
  <c r="F14" i="9"/>
  <c r="G14" i="9" s="1"/>
  <c r="I24" i="12" l="1"/>
  <c r="J24" i="12"/>
  <c r="F40" i="9"/>
  <c r="G4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CLAUDIO GONZALEZ BASCUÑAN</author>
  </authors>
  <commentList>
    <comment ref="B13" authorId="0" shapeId="0" xr:uid="{7D182329-D5F0-4A01-B5E4-F966A7EC72FD}">
      <text>
        <r>
          <rPr>
            <sz val="9"/>
            <color indexed="81"/>
            <rFont val="Tahoma"/>
            <family val="2"/>
          </rPr>
          <t xml:space="preserve">Se pueden incluir tantas filas sean necesarias.
No olvidar clasificar el nivel (1, 2 o 3)
</t>
        </r>
      </text>
    </comment>
    <comment ref="F13" authorId="0" shapeId="0" xr:uid="{C1B285C0-3ED7-406D-8AFA-B6930B8CF1DC}">
      <text>
        <r>
          <rPr>
            <b/>
            <sz val="9"/>
            <color indexed="81"/>
            <rFont val="Tahoma"/>
            <family val="2"/>
          </rPr>
          <t>- Considerar un valor promedio diario.
- Registrar un número entero.</t>
        </r>
      </text>
    </comment>
    <comment ref="I13" authorId="0" shapeId="0" xr:uid="{515201A9-DD55-475C-9483-E020C196482D}">
      <text>
        <r>
          <rPr>
            <b/>
            <sz val="9"/>
            <color indexed="81"/>
            <rFont val="Tahoma"/>
            <family val="2"/>
          </rPr>
          <t xml:space="preserve">- Valor máximo de 23, considerando días hábiles de lunes a viernes, en un mes de 31 días, sin feriados de por medio.
- Se debe registrar un número entero.
- Si hubo trabajos en más de un mes, entonces registrar valor promedio de ellos.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CLAUDIO GONZALEZ BASCUÑAN</author>
  </authors>
  <commentList>
    <comment ref="B13" authorId="0" shapeId="0" xr:uid="{82A24637-184B-463B-9870-8DDCB2D302AA}">
      <text>
        <r>
          <rPr>
            <sz val="9"/>
            <color indexed="81"/>
            <rFont val="Tahoma"/>
            <family val="2"/>
          </rPr>
          <t xml:space="preserve">Se pueden incluir tantas filas sean necesarias.
No olvidar clasificar el nivel (1, 2 o 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Ricardo Broegaard Jonas</author>
  </authors>
  <commentList>
    <comment ref="B11" authorId="0" shapeId="0" xr:uid="{2697E96D-8272-499A-9E6F-2B963FC82853}">
      <text>
        <r>
          <rPr>
            <b/>
            <sz val="9"/>
            <color indexed="81"/>
            <rFont val="Segoe UI"/>
            <family val="2"/>
          </rPr>
          <t>Consejo:</t>
        </r>
        <r>
          <rPr>
            <sz val="9"/>
            <color indexed="81"/>
            <rFont val="Segoe UI"/>
            <family val="2"/>
          </rPr>
          <t xml:space="preserve">
</t>
        </r>
        <r>
          <rPr>
            <sz val="11"/>
            <color indexed="81"/>
            <rFont val="Segoe UI"/>
            <family val="2"/>
          </rPr>
          <t>Este método de valorización está pensado para POAs y Rendiciones de Cuentas.
Las actividades pueden ser infinitas y aquí no queremos restringir. Su EFS puede incluir otros costos. Inicialmente, pensamos en los costos relacionados con los seminarios y talleres. Estos están casi estandarizados entre todas las EFS. Quizás el método de cálculo puede ser diferente. 
Nuestra propuesta es un modelo. Si quieres adaptar puedes hacerlo. Dejamos una línea en blanco al final para posibles inclusiones, pero una nueva inclusión de glosa deberá ser asignada a un ítem de gasto.
Si se necesitan más líneas, solo inclúyalas. Pero tenga cuidado con las multiplicaciones, sumas y totalizaciones.</t>
        </r>
      </text>
    </comment>
    <comment ref="B17" authorId="0" shapeId="0" xr:uid="{420F4DA8-CFFC-4B1C-ACC6-554EC8425579}">
      <text>
        <r>
          <rPr>
            <b/>
            <sz val="9"/>
            <color indexed="81"/>
            <rFont val="Segoe UI"/>
            <family val="2"/>
          </rPr>
          <t xml:space="preserve">Consejo:
</t>
        </r>
        <r>
          <rPr>
            <sz val="9"/>
            <color indexed="81"/>
            <rFont val="Segoe UI"/>
            <family val="2"/>
          </rPr>
          <t xml:space="preserve">Si el POA prevé más de un taller, le sugerimos que sume las cantidades todos los días y luego las ingrese en la hoja de cálculo. Lo mismo ocurre con las pausas para el café. Si su EFS está disponible en el turno de la mañana y de la tarde, simplemente duplique el número de personas o días (no importa para la totalización).
</t>
        </r>
      </text>
    </comment>
  </commentList>
</comments>
</file>

<file path=xl/sharedStrings.xml><?xml version="1.0" encoding="utf-8"?>
<sst xmlns="http://schemas.openxmlformats.org/spreadsheetml/2006/main" count="201" uniqueCount="141">
  <si>
    <t>RECURSOS HUMANOS - VALORIZACIÓN DE ESPECIES (IN KIND)</t>
  </si>
  <si>
    <t>1er método (largo)</t>
  </si>
  <si>
    <t>Nombre Instancia de OLACEFS</t>
  </si>
  <si>
    <t>Comité de Creación de Capacidades (CCC)</t>
  </si>
  <si>
    <t>Nombre Proyecto / Actividad</t>
  </si>
  <si>
    <t>EFS que informa</t>
  </si>
  <si>
    <t>Tribunal de Contas da União Brasil</t>
  </si>
  <si>
    <t>Identificar POA // Rendición de Cuentas</t>
  </si>
  <si>
    <t>Fecha elaboración</t>
  </si>
  <si>
    <t>Tipo de Cambio</t>
  </si>
  <si>
    <t>N°</t>
  </si>
  <si>
    <t>NOMBRE COMPLETO</t>
  </si>
  <si>
    <t>NIVEL</t>
  </si>
  <si>
    <t>(A)
VALOR HORA UNITARIO
moneda nacional</t>
  </si>
  <si>
    <t>(B)
VALOR HORA UNITARIO
 USD</t>
  </si>
  <si>
    <t xml:space="preserve">(C)
DEDICACIÓN de horas de trabajo en un día
</t>
  </si>
  <si>
    <t>(D)
VALOR TOTAL DÍA 
moneda nacional 
(A*C)</t>
  </si>
  <si>
    <t>(E)
VALOR TOTAL DÍA
 USD
(B*C)</t>
  </si>
  <si>
    <t>(F)
DÍAS TRABAJADOS MES
(Valor 1 a 23)</t>
  </si>
  <si>
    <t>(G)
MESES TRABAJADOS
(Valor de 1 a 12)</t>
  </si>
  <si>
    <t>(H)
TOTAL GENERAL 
moneda nacional
(D*F*G)</t>
  </si>
  <si>
    <t>(I)
TOTAL GENERAL 
USD
(E*F*G)</t>
  </si>
  <si>
    <t>OBSERVACIONES</t>
  </si>
  <si>
    <t>Nivel 1: Jefatura; Jefatura de Auditoría.</t>
  </si>
  <si>
    <t>Nivel 2: Coordinador; Enlace; Supervisor.</t>
  </si>
  <si>
    <t xml:space="preserve">Nivel 3: Analista; Profesional de Apoyo; Auditor en terreno, otros afines. </t>
  </si>
  <si>
    <t>TOTAL</t>
  </si>
  <si>
    <t>2do método (corto)</t>
  </si>
  <si>
    <t>Comisión de Tecnologías de Información y Comunicación (CTIC)</t>
  </si>
  <si>
    <t>Auditoría General de la Nación de Argentina</t>
  </si>
  <si>
    <t>(A)
VALOR TOTAL 
REMUNERACIÓN MENSUAL
moneda nacional</t>
  </si>
  <si>
    <t>(B)
% DE TIEMPO DEDICADO A OLACEFS</t>
  </si>
  <si>
    <t>(C)
VALOR MENSUAL DEDICADO A OLACEFS
moneda nacional
(A*B)</t>
  </si>
  <si>
    <t>(D)
VALOR MENSUAL DEDICADO A OLACEFS
USD</t>
  </si>
  <si>
    <t>(E)
MESES TRABAJADOS
(Valor de 1 a 12)</t>
  </si>
  <si>
    <t>(F)
TOTAL GENERAL moneda nacional
(C*E)</t>
  </si>
  <si>
    <t>(G)
TOTAL GENERAL USD
(D*E)</t>
  </si>
  <si>
    <t>ÍTEMS DE GASTOS OPERATIVOS - VALORIZACIÓN DE ESPECIES (IN KIND)</t>
  </si>
  <si>
    <t>Contraloría General de la República de Chile</t>
  </si>
  <si>
    <t>Costos en la realización de Eventos, Seminarios, Taller u Otros.</t>
  </si>
  <si>
    <t>ÍTEM</t>
  </si>
  <si>
    <t>GLOSA</t>
  </si>
  <si>
    <t>Valor Unitario</t>
  </si>
  <si>
    <t>Cantidad</t>
  </si>
  <si>
    <t>Dias</t>
  </si>
  <si>
    <t>TOTAL
MONEDA NACIONAL</t>
  </si>
  <si>
    <t>TOTAL USD</t>
  </si>
  <si>
    <t>ALIMENTOS Y BEBIDAS</t>
  </si>
  <si>
    <t xml:space="preserve">Almuerzos </t>
  </si>
  <si>
    <t>Cenas (incluye de cierre)</t>
  </si>
  <si>
    <t xml:space="preserve">Cóctel de bienvenida </t>
  </si>
  <si>
    <t>Coffee breaks (mañana y tarde)</t>
  </si>
  <si>
    <t>Pago de cenas alternativas (paseos o similares)</t>
  </si>
  <si>
    <t>ALOJAMIENTO</t>
  </si>
  <si>
    <t>Habitaciones de hotel</t>
  </si>
  <si>
    <t xml:space="preserve">ARRIENDOS </t>
  </si>
  <si>
    <t xml:space="preserve">Salones y/o dependencias </t>
  </si>
  <si>
    <t>Toldos, carpas y otros afines</t>
  </si>
  <si>
    <t>CONSULTORÍAS</t>
  </si>
  <si>
    <t>Consultor y/o Asesor</t>
  </si>
  <si>
    <t>MATERIALES DE OFICINA, USO Y/O CONSUMO</t>
  </si>
  <si>
    <t>Papelería (resmas de papel, Cuadernos, lápices, bolsos)</t>
  </si>
  <si>
    <t>Regalos y otros (ceremonial y protocolo)</t>
  </si>
  <si>
    <t>PASAJES AÉREOS Y SEGUROS DE VIAJES</t>
  </si>
  <si>
    <t>Seguros de viaje</t>
  </si>
  <si>
    <t>Tickets aéreos.</t>
  </si>
  <si>
    <t>SERVICIOS  GRÁFICOS Y/O DIFUSIÓN</t>
  </si>
  <si>
    <t>Impresión pendones y otros afines</t>
  </si>
  <si>
    <t>Diseño, diagramación y producción de material audiovisual.</t>
  </si>
  <si>
    <t>Equipos y servicios audiovisuales.</t>
  </si>
  <si>
    <t>VESTUARIO Y CALZADO</t>
  </si>
  <si>
    <t>Ropas y otros afines.</t>
  </si>
  <si>
    <t>OTROS</t>
  </si>
  <si>
    <t>Otros elementos no previstos anteriormente</t>
  </si>
  <si>
    <t>SERVICIOS GENERALES - TRANSPORTES</t>
  </si>
  <si>
    <t>Buses a Cena de Cierre</t>
  </si>
  <si>
    <t>Buses para ir y dejar invitados a Hotel</t>
  </si>
  <si>
    <t>Buses Paseo a Viña u otro lugar</t>
  </si>
  <si>
    <t>Traslados Aeropuerto - Hotel - Aeropuerto</t>
  </si>
  <si>
    <t>SERVICIOS TÉCNICOS Y PROFESIONALES</t>
  </si>
  <si>
    <t>Equipos y/o servicios informáticos.</t>
  </si>
  <si>
    <t>Traducciones y/o interpretaciones simultáneas</t>
  </si>
  <si>
    <t>Transcripciones y/o toma de notas en reuniones</t>
  </si>
  <si>
    <t>Miembros Plenos</t>
  </si>
  <si>
    <t>Dia</t>
  </si>
  <si>
    <t>Mês</t>
  </si>
  <si>
    <t>Ano</t>
  </si>
  <si>
    <t>Instancia OLACEFS</t>
  </si>
  <si>
    <t>Enero</t>
  </si>
  <si>
    <t>Presidencia</t>
  </si>
  <si>
    <t>Auditoría General de Belice</t>
  </si>
  <si>
    <t>Febrero</t>
  </si>
  <si>
    <t>Secretaría Ejecutiva</t>
  </si>
  <si>
    <t>Contraloría General del Estado Plurinacional de Bolivia</t>
  </si>
  <si>
    <t>Marzo</t>
  </si>
  <si>
    <t>Abril</t>
  </si>
  <si>
    <t>Comité Asesor Jurídico (CAJ)</t>
  </si>
  <si>
    <t>Mayo</t>
  </si>
  <si>
    <t>Comisión Técnica de Prácticas de Buena Gobernanza (CTPBG)</t>
  </si>
  <si>
    <t>Contraloría General de la República de Colombia</t>
  </si>
  <si>
    <t>Junio</t>
  </si>
  <si>
    <t>Comisión Técnica Especial de Medio Ambiente (COMTEMA)</t>
  </si>
  <si>
    <t>Contraloría General de la República de Costa Rica</t>
  </si>
  <si>
    <t>Julio</t>
  </si>
  <si>
    <t>Comisión Técnica de Evaluación del Desempeño de las EFS e Indicadores de Rendimiento (CEDEIR)</t>
  </si>
  <si>
    <t>Contraloría General de la República de Cuba</t>
  </si>
  <si>
    <t>Agosto</t>
  </si>
  <si>
    <t>Contraloría General de Curazao</t>
  </si>
  <si>
    <t>Septiembre</t>
  </si>
  <si>
    <t>Comisión de Participación Ciudadana (CPC)</t>
  </si>
  <si>
    <t>Contraloría General del Estado de la República del Ecuador</t>
  </si>
  <si>
    <t>Octubre</t>
  </si>
  <si>
    <t>Grupo de Trabajo de Obras Públicas (GTOP)</t>
  </si>
  <si>
    <t>Corte de Cuentas de la República de El Salvador</t>
  </si>
  <si>
    <t>Noviembre</t>
  </si>
  <si>
    <t>Grupo de Trabajo sobre Fiscalización de Gestión de Desastres en el Marco de los Objetivos de Desarrollo Sostenible (GTFD)</t>
  </si>
  <si>
    <t>Contraloría General de Cuentas de la República de Guatemala</t>
  </si>
  <si>
    <t>Diciembre</t>
  </si>
  <si>
    <t>Grupo de Trabajo Especializado en la Lucha contra la Corrupción Transnacional (GTCT)</t>
  </si>
  <si>
    <t>Tribunal Superior de Cuentas de la República de Honduras</t>
  </si>
  <si>
    <t>Grupo de Trabajo sobre Igualdad de Género y No Discriminación (GTG)</t>
  </si>
  <si>
    <t>Auditoría Superior de la Federación de México</t>
  </si>
  <si>
    <t>Contraloría General de la República de Nicaragua</t>
  </si>
  <si>
    <t>Contraloría General de la República de Panamá</t>
  </si>
  <si>
    <t>Contraloría General de la República de Paraguay</t>
  </si>
  <si>
    <t>Contraloría General de la República del Perú</t>
  </si>
  <si>
    <t>Oficina del Contralor del Estado Libre Asociado de Puerto Rico</t>
  </si>
  <si>
    <t>Cámara de Cuentas de la República Dominicana</t>
  </si>
  <si>
    <t>Tribunal de Cuentas de la República Oriental del Uruguay</t>
  </si>
  <si>
    <t>Contraloría General de la República Bolivariana de Venezuela</t>
  </si>
  <si>
    <t>Lista de POA</t>
  </si>
  <si>
    <t>POA 2019</t>
  </si>
  <si>
    <t>POA 2020</t>
  </si>
  <si>
    <t>POA 2021</t>
  </si>
  <si>
    <t>POA 2022</t>
  </si>
  <si>
    <t>POA 2023</t>
  </si>
  <si>
    <t>Rendición de Cuentas 2019</t>
  </si>
  <si>
    <t>Rendición de Cuentas 2020</t>
  </si>
  <si>
    <t>Rendición de Cuentas 2021</t>
  </si>
  <si>
    <t>Rendición de Cuentas 2022</t>
  </si>
  <si>
    <t>Rendición de Cuentas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</si>
</sst>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20">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sz val="12"/>
      <name val="Arial"/>
      <family val="2"/>
    </font>
    <font>
      <b/>
      <sz val="20"/>
      <name val="Arial"/>
      <family val="2"/>
    </font>
    <font>
      <b/>
      <sz val="12"/>
      <name val="Arial"/>
      <family val="2"/>
    </font>
    <font>
      <sz val="11"/>
      <color indexed="8"/>
      <name val="Arial"/>
      <family val="2"/>
    </font>
    <font>
      <sz val="11"/>
      <name val="Arial"/>
      <family val="2"/>
    </font>
    <font>
      <b/>
      <sz val="9"/>
      <color indexed="81"/>
      <name val="Segoe UI"/>
      <family val="2"/>
    </font>
    <font>
      <sz val="9"/>
      <color indexed="81"/>
      <name val="Segoe UI"/>
      <family val="2"/>
    </font>
    <font>
      <sz val="11"/>
      <color indexed="81"/>
      <name val="Segoe UI"/>
      <family val="2"/>
    </font>
    <font>
      <sz val="9"/>
      <color indexed="81"/>
      <name val="Tahoma"/>
      <family val="2"/>
    </font>
    <font>
      <b/>
      <sz val="11"/>
      <name val="Arial"/>
      <family val="2"/>
    </font>
    <font>
      <b/>
      <sz val="9"/>
      <color indexed="81"/>
      <name val="Tahoma"/>
      <family val="2"/>
    </font>
    <font>
      <b/>
      <sz val="14"/>
      <name val="Arial"/>
      <family val="2"/>
    </font>
    <font>
      <sz val="8"/>
      <name val="Calibri"/>
      <family val="2"/>
      <scheme val="minor"/>
    </font>
    <font>
      <b/>
      <sz val="16"/>
      <name val="Arial"/>
      <family val="2"/>
    </font>
    <font>
      <sz val="10"/>
      <color theme="1"/>
      <name val="Arial"/>
      <family val="2"/>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indexed="9"/>
        <bgColor indexed="64"/>
      </patternFill>
    </fill>
    <fill>
      <patternFill patternType="solid">
        <fgColor theme="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0" fontId="5" fillId="0" borderId="0"/>
  </cellStyleXfs>
  <cellXfs count="76">
    <xf numFmtId="0" fontId="0" fillId="0" borderId="0" xfId="0"/>
    <xf numFmtId="3" fontId="3" fillId="4" borderId="0" xfId="2" applyNumberFormat="1" applyFont="1" applyFill="1" applyAlignment="1">
      <alignment vertical="center"/>
    </xf>
    <xf numFmtId="3" fontId="4" fillId="4" borderId="0" xfId="2" applyNumberFormat="1" applyFont="1" applyFill="1" applyAlignment="1">
      <alignment vertical="center"/>
    </xf>
    <xf numFmtId="3" fontId="4" fillId="0" borderId="0" xfId="2" applyNumberFormat="1" applyFont="1" applyAlignment="1">
      <alignment vertical="center"/>
    </xf>
    <xf numFmtId="3" fontId="3" fillId="4" borderId="0" xfId="3" applyNumberFormat="1" applyFont="1" applyFill="1" applyAlignment="1">
      <alignment horizontal="left" vertical="center"/>
    </xf>
    <xf numFmtId="3" fontId="6" fillId="4" borderId="0" xfId="3" applyNumberFormat="1" applyFont="1" applyFill="1" applyAlignment="1">
      <alignment horizontal="left" vertical="center"/>
    </xf>
    <xf numFmtId="3" fontId="3" fillId="4" borderId="0" xfId="2" applyNumberFormat="1" applyFont="1" applyFill="1" applyAlignment="1">
      <alignment horizontal="left" vertical="center" wrapText="1"/>
    </xf>
    <xf numFmtId="0" fontId="0" fillId="4" borderId="0" xfId="0" applyFill="1" applyAlignment="1">
      <alignment horizontal="center" vertical="center" wrapText="1"/>
    </xf>
    <xf numFmtId="3" fontId="3" fillId="4" borderId="0" xfId="2" applyNumberFormat="1" applyFont="1" applyFill="1" applyAlignment="1">
      <alignment horizontal="center" vertical="center" wrapText="1"/>
    </xf>
    <xf numFmtId="3" fontId="7" fillId="4" borderId="1" xfId="2" applyNumberFormat="1" applyFont="1" applyFill="1" applyBorder="1" applyAlignment="1">
      <alignment horizontal="right" vertical="center"/>
    </xf>
    <xf numFmtId="3" fontId="7" fillId="4" borderId="1" xfId="2" applyNumberFormat="1" applyFont="1" applyFill="1" applyBorder="1" applyAlignment="1">
      <alignment horizontal="center" vertical="center" wrapText="1"/>
    </xf>
    <xf numFmtId="3" fontId="9" fillId="4" borderId="2" xfId="2" applyNumberFormat="1" applyFont="1" applyFill="1" applyBorder="1" applyAlignment="1">
      <alignment vertical="center" wrapText="1"/>
    </xf>
    <xf numFmtId="3" fontId="9" fillId="4" borderId="1" xfId="2" applyNumberFormat="1" applyFont="1" applyFill="1" applyBorder="1" applyAlignment="1">
      <alignment vertical="center" wrapText="1"/>
    </xf>
    <xf numFmtId="164" fontId="9" fillId="4" borderId="1" xfId="1" applyFont="1" applyFill="1" applyBorder="1" applyAlignment="1">
      <alignment vertical="center" wrapText="1"/>
    </xf>
    <xf numFmtId="164" fontId="9" fillId="0" borderId="1" xfId="1" applyFont="1" applyFill="1" applyBorder="1" applyAlignment="1">
      <alignment vertical="center" wrapText="1"/>
    </xf>
    <xf numFmtId="3" fontId="9" fillId="0" borderId="2" xfId="2" applyNumberFormat="1" applyFont="1" applyBorder="1" applyAlignment="1">
      <alignment vertical="center" wrapText="1"/>
    </xf>
    <xf numFmtId="3" fontId="9" fillId="4" borderId="0" xfId="2" applyNumberFormat="1" applyFont="1" applyFill="1" applyAlignment="1">
      <alignment vertical="center" wrapText="1"/>
    </xf>
    <xf numFmtId="3" fontId="8" fillId="0" borderId="2" xfId="3" applyNumberFormat="1" applyFont="1" applyBorder="1" applyAlignment="1">
      <alignment vertical="center" wrapText="1"/>
    </xf>
    <xf numFmtId="0" fontId="9" fillId="4" borderId="2" xfId="2" applyFont="1" applyFill="1" applyBorder="1" applyAlignment="1">
      <alignment vertical="center" wrapText="1"/>
    </xf>
    <xf numFmtId="3" fontId="5" fillId="3" borderId="0" xfId="2" applyNumberFormat="1" applyFont="1" applyFill="1" applyAlignment="1">
      <alignment vertical="center"/>
    </xf>
    <xf numFmtId="3" fontId="6" fillId="3" borderId="0" xfId="2" applyNumberFormat="1" applyFont="1" applyFill="1" applyAlignment="1">
      <alignment horizontal="right" vertical="center"/>
    </xf>
    <xf numFmtId="164" fontId="6" fillId="3" borderId="0" xfId="1" applyFont="1" applyFill="1" applyBorder="1" applyAlignment="1">
      <alignment vertical="center"/>
    </xf>
    <xf numFmtId="3" fontId="4" fillId="3" borderId="0" xfId="2" applyNumberFormat="1" applyFont="1" applyFill="1" applyAlignment="1">
      <alignment vertical="center"/>
    </xf>
    <xf numFmtId="3" fontId="7" fillId="3" borderId="0" xfId="2" applyNumberFormat="1" applyFont="1" applyFill="1" applyAlignment="1">
      <alignment vertical="center"/>
    </xf>
    <xf numFmtId="3" fontId="7" fillId="4" borderId="1" xfId="3" applyNumberFormat="1" applyFont="1" applyFill="1" applyBorder="1" applyAlignment="1">
      <alignment horizontal="left" vertical="center"/>
    </xf>
    <xf numFmtId="3" fontId="3" fillId="4" borderId="0" xfId="3" applyNumberFormat="1" applyFont="1" applyFill="1" applyAlignment="1">
      <alignment horizontal="center" vertical="center"/>
    </xf>
    <xf numFmtId="3" fontId="7" fillId="4" borderId="0" xfId="3" applyNumberFormat="1" applyFont="1" applyFill="1" applyAlignment="1">
      <alignment horizontal="left" vertical="center"/>
    </xf>
    <xf numFmtId="3" fontId="3" fillId="4" borderId="1" xfId="3" applyNumberFormat="1" applyFont="1" applyFill="1" applyBorder="1" applyAlignment="1">
      <alignment horizontal="center" vertical="center"/>
    </xf>
    <xf numFmtId="3" fontId="14" fillId="3" borderId="1" xfId="2" applyNumberFormat="1" applyFont="1" applyFill="1" applyBorder="1" applyAlignment="1">
      <alignment horizontal="center" vertical="center"/>
    </xf>
    <xf numFmtId="3" fontId="9" fillId="3" borderId="1" xfId="2" applyNumberFormat="1" applyFont="1" applyFill="1" applyBorder="1" applyAlignment="1">
      <alignment vertical="center" wrapText="1"/>
    </xf>
    <xf numFmtId="3" fontId="9" fillId="4" borderId="0" xfId="2" applyNumberFormat="1" applyFont="1" applyFill="1" applyAlignment="1">
      <alignment vertical="center"/>
    </xf>
    <xf numFmtId="3" fontId="9" fillId="0" borderId="0" xfId="2" applyNumberFormat="1" applyFont="1" applyAlignment="1">
      <alignment vertical="center"/>
    </xf>
    <xf numFmtId="3" fontId="14" fillId="3" borderId="1" xfId="2" applyNumberFormat="1" applyFont="1" applyFill="1" applyBorder="1" applyAlignment="1">
      <alignment horizontal="center" vertical="center" wrapText="1"/>
    </xf>
    <xf numFmtId="3" fontId="3" fillId="4" borderId="0" xfId="3" applyNumberFormat="1" applyFont="1" applyFill="1" applyAlignment="1">
      <alignment vertical="center"/>
    </xf>
    <xf numFmtId="3" fontId="16" fillId="3" borderId="1" xfId="2" applyNumberFormat="1" applyFont="1" applyFill="1" applyBorder="1" applyAlignment="1">
      <alignment vertical="center"/>
    </xf>
    <xf numFmtId="4" fontId="16" fillId="4" borderId="1" xfId="2" applyNumberFormat="1" applyFont="1" applyFill="1" applyBorder="1" applyAlignment="1">
      <alignment vertical="center"/>
    </xf>
    <xf numFmtId="4" fontId="16" fillId="3" borderId="1" xfId="2" applyNumberFormat="1" applyFont="1" applyFill="1" applyBorder="1" applyAlignment="1">
      <alignment vertical="center"/>
    </xf>
    <xf numFmtId="165" fontId="0" fillId="0" borderId="0" xfId="0" applyNumberFormat="1"/>
    <xf numFmtId="49" fontId="7" fillId="3" borderId="6" xfId="3" applyNumberFormat="1" applyFont="1" applyFill="1" applyBorder="1" applyAlignment="1">
      <alignment vertical="center"/>
    </xf>
    <xf numFmtId="49" fontId="7" fillId="3" borderId="4" xfId="3" applyNumberFormat="1" applyFont="1" applyFill="1" applyBorder="1" applyAlignment="1">
      <alignment horizontal="center" vertical="center"/>
    </xf>
    <xf numFmtId="165" fontId="7" fillId="3" borderId="5" xfId="1" applyNumberFormat="1" applyFont="1" applyFill="1" applyBorder="1" applyAlignment="1">
      <alignment horizontal="right" vertical="center"/>
    </xf>
    <xf numFmtId="3" fontId="7" fillId="4" borderId="2" xfId="3" applyNumberFormat="1" applyFont="1" applyFill="1" applyBorder="1" applyAlignment="1">
      <alignment vertical="center"/>
    </xf>
    <xf numFmtId="3" fontId="8" fillId="3" borderId="1" xfId="3" applyNumberFormat="1" applyFont="1" applyFill="1" applyBorder="1" applyAlignment="1">
      <alignment horizontal="left" vertical="center" wrapText="1"/>
    </xf>
    <xf numFmtId="3" fontId="9" fillId="2" borderId="1" xfId="2" applyNumberFormat="1" applyFont="1" applyFill="1" applyBorder="1" applyAlignment="1">
      <alignment vertical="center" wrapText="1"/>
    </xf>
    <xf numFmtId="165" fontId="7" fillId="3" borderId="1" xfId="1" applyNumberFormat="1" applyFont="1" applyFill="1" applyBorder="1" applyAlignment="1">
      <alignment horizontal="right" vertical="center"/>
    </xf>
    <xf numFmtId="49" fontId="7" fillId="3" borderId="1" xfId="3" applyNumberFormat="1" applyFont="1" applyFill="1" applyBorder="1" applyAlignment="1">
      <alignment horizontal="center" vertical="center"/>
    </xf>
    <xf numFmtId="49" fontId="7" fillId="3" borderId="1" xfId="3" applyNumberFormat="1" applyFont="1" applyFill="1" applyBorder="1" applyAlignment="1">
      <alignment vertical="center"/>
    </xf>
    <xf numFmtId="164" fontId="18" fillId="4" borderId="1" xfId="1" applyFont="1" applyFill="1" applyBorder="1" applyAlignment="1">
      <alignment vertical="center"/>
    </xf>
    <xf numFmtId="4" fontId="2" fillId="3" borderId="1" xfId="2" applyNumberFormat="1" applyFill="1" applyBorder="1" applyAlignment="1">
      <alignment vertical="center"/>
    </xf>
    <xf numFmtId="3" fontId="2" fillId="0" borderId="1" xfId="2" applyNumberFormat="1" applyBorder="1" applyAlignment="1">
      <alignment vertical="center"/>
    </xf>
    <xf numFmtId="3" fontId="2" fillId="3" borderId="1" xfId="2" applyNumberFormat="1" applyFill="1" applyBorder="1" applyAlignment="1">
      <alignment vertical="center"/>
    </xf>
    <xf numFmtId="4" fontId="19" fillId="3" borderId="1" xfId="2" applyNumberFormat="1" applyFont="1" applyFill="1" applyBorder="1" applyAlignment="1">
      <alignment vertical="center"/>
    </xf>
    <xf numFmtId="3" fontId="9" fillId="5" borderId="0" xfId="2" applyNumberFormat="1" applyFont="1" applyFill="1" applyAlignment="1">
      <alignment vertical="center"/>
    </xf>
    <xf numFmtId="164" fontId="3" fillId="6" borderId="1" xfId="1" applyFont="1" applyFill="1" applyBorder="1" applyAlignment="1">
      <alignment horizontal="center" vertical="center"/>
    </xf>
    <xf numFmtId="3" fontId="9" fillId="6" borderId="1" xfId="2" applyNumberFormat="1" applyFont="1" applyFill="1" applyBorder="1" applyAlignment="1">
      <alignment vertical="center"/>
    </xf>
    <xf numFmtId="4" fontId="2" fillId="6" borderId="1" xfId="2" applyNumberFormat="1" applyFill="1" applyBorder="1" applyAlignment="1">
      <alignment vertical="center"/>
    </xf>
    <xf numFmtId="3" fontId="14" fillId="6" borderId="1" xfId="2" applyNumberFormat="1" applyFont="1" applyFill="1" applyBorder="1" applyAlignment="1">
      <alignment vertical="center"/>
    </xf>
    <xf numFmtId="3" fontId="14" fillId="6" borderId="1" xfId="2" applyNumberFormat="1" applyFont="1" applyFill="1" applyBorder="1" applyAlignment="1">
      <alignment horizontal="center" vertical="center"/>
    </xf>
    <xf numFmtId="3" fontId="14" fillId="6" borderId="1" xfId="2" applyNumberFormat="1" applyFont="1" applyFill="1" applyBorder="1" applyAlignment="1">
      <alignment horizontal="center" vertical="center" wrapText="1"/>
    </xf>
    <xf numFmtId="3" fontId="2" fillId="6" borderId="1" xfId="2" applyNumberFormat="1" applyFill="1" applyBorder="1" applyAlignment="1">
      <alignment vertical="center"/>
    </xf>
    <xf numFmtId="10" fontId="2" fillId="6" borderId="1" xfId="2" applyNumberFormat="1" applyFill="1" applyBorder="1" applyAlignment="1">
      <alignment vertical="center"/>
    </xf>
    <xf numFmtId="3" fontId="9" fillId="6" borderId="1" xfId="2" applyNumberFormat="1" applyFont="1" applyFill="1" applyBorder="1" applyAlignment="1">
      <alignment horizontal="center" vertical="center" wrapText="1"/>
    </xf>
    <xf numFmtId="164" fontId="7" fillId="6" borderId="1" xfId="1" applyFont="1" applyFill="1" applyBorder="1" applyAlignment="1">
      <alignment vertical="center"/>
    </xf>
    <xf numFmtId="3" fontId="7" fillId="6" borderId="1" xfId="2" applyNumberFormat="1" applyFont="1" applyFill="1" applyBorder="1" applyAlignment="1">
      <alignment horizontal="center" vertical="center" wrapText="1"/>
    </xf>
    <xf numFmtId="3" fontId="9" fillId="6" borderId="1" xfId="2" applyNumberFormat="1" applyFont="1" applyFill="1" applyBorder="1" applyAlignment="1">
      <alignment horizontal="left" vertical="center" wrapText="1"/>
    </xf>
    <xf numFmtId="3" fontId="7" fillId="3" borderId="1" xfId="3" applyNumberFormat="1" applyFont="1" applyFill="1" applyBorder="1" applyAlignment="1">
      <alignment horizontal="left" vertical="center"/>
    </xf>
    <xf numFmtId="3" fontId="7" fillId="3" borderId="2" xfId="3" applyNumberFormat="1" applyFont="1" applyFill="1" applyBorder="1" applyAlignment="1">
      <alignment horizontal="left" vertical="center"/>
    </xf>
    <xf numFmtId="3" fontId="7" fillId="3" borderId="4" xfId="3" applyNumberFormat="1" applyFont="1" applyFill="1" applyBorder="1" applyAlignment="1">
      <alignment horizontal="left" vertical="center"/>
    </xf>
    <xf numFmtId="3" fontId="7" fillId="3" borderId="3" xfId="3" applyNumberFormat="1" applyFont="1" applyFill="1" applyBorder="1" applyAlignment="1">
      <alignment horizontal="left" vertical="center"/>
    </xf>
    <xf numFmtId="3" fontId="7" fillId="4" borderId="2" xfId="3" applyNumberFormat="1" applyFont="1" applyFill="1" applyBorder="1" applyAlignment="1">
      <alignment horizontal="left" vertical="center"/>
    </xf>
    <xf numFmtId="3" fontId="7" fillId="4" borderId="4" xfId="3" applyNumberFormat="1" applyFont="1" applyFill="1" applyBorder="1" applyAlignment="1">
      <alignment horizontal="left" vertical="center"/>
    </xf>
    <xf numFmtId="3" fontId="7" fillId="4" borderId="3" xfId="3" applyNumberFormat="1" applyFont="1" applyFill="1" applyBorder="1" applyAlignment="1">
      <alignment horizontal="left" vertical="center"/>
    </xf>
    <xf numFmtId="3" fontId="7" fillId="6" borderId="2" xfId="3" applyNumberFormat="1" applyFont="1" applyFill="1" applyBorder="1" applyAlignment="1">
      <alignment horizontal="left" vertical="center"/>
    </xf>
    <xf numFmtId="3" fontId="7" fillId="6" borderId="4" xfId="3" applyNumberFormat="1" applyFont="1" applyFill="1" applyBorder="1" applyAlignment="1">
      <alignment horizontal="left" vertical="center"/>
    </xf>
    <xf numFmtId="3" fontId="7" fillId="6" borderId="3" xfId="3" applyNumberFormat="1" applyFont="1" applyFill="1" applyBorder="1" applyAlignment="1">
      <alignment horizontal="left" vertical="center"/>
    </xf>
    <xf numFmtId="3" fontId="7" fillId="4" borderId="1" xfId="3" applyNumberFormat="1" applyFont="1" applyFill="1" applyBorder="1" applyAlignment="1">
      <alignment horizontal="left" vertical="center"/>
    </xf>
  </cellXfs>
  <cellStyles count="4">
    <cellStyle name="Normal" xfId="0" builtinId="0"/>
    <cellStyle name="Normal 2" xfId="2" xr:uid="{96F8B355-90A9-48B2-A2AC-A55E046E0972}"/>
    <cellStyle name="Normal_Hoja1" xfId="3" xr:uid="{3AC5A57B-1497-4EED-8B8D-0D6B6D15CD16}"/>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27C2DA1-1D62-4972-B52E-B8DA7A0D73CD}">
  <we:reference id="wa104381701" version="1.0.0.2" store="pt-BR" storeType="OMEX"/>
  <we:alternateReferences>
    <we:reference id="WA104381701" version="1.0.0.2" store=""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BE4FD-C171-439F-97CA-7BD07CFFCBDF}">
  <dimension ref="A1:AW29"/>
  <sheetViews>
    <sheetView showGridLines="0" tabSelected="1" topLeftCell="C6" zoomScale="80" zoomScaleNormal="80" workbookViewId="0">
      <selection activeCell="I13" sqref="I13"/>
    </sheetView>
  </sheetViews>
  <sheetFormatPr defaultColWidth="0" defaultRowHeight="12"/>
  <cols>
    <col min="1" max="1" width="3.7109375" style="3" customWidth="1"/>
    <col min="2" max="2" width="43.140625" style="3" customWidth="1"/>
    <col min="3" max="3" width="33" style="3" bestFit="1" customWidth="1"/>
    <col min="4" max="4" width="17" style="3" bestFit="1" customWidth="1"/>
    <col min="5" max="9" width="15.7109375" style="3" customWidth="1"/>
    <col min="10" max="10" width="15.42578125" style="3" bestFit="1" customWidth="1"/>
    <col min="11" max="11" width="19.28515625" style="3" bestFit="1" customWidth="1"/>
    <col min="12" max="12" width="15.7109375" style="3" customWidth="1"/>
    <col min="13" max="13" width="45.7109375" style="3" customWidth="1"/>
    <col min="14" max="14" width="23.140625" style="2" customWidth="1"/>
    <col min="15" max="15" width="2.42578125" style="2" hidden="1" customWidth="1"/>
    <col min="16" max="16" width="12.28515625" style="2" hidden="1" customWidth="1"/>
    <col min="17" max="17" width="10.85546875" style="2" hidden="1" customWidth="1"/>
    <col min="18" max="18" width="3" style="2" hidden="1" customWidth="1"/>
    <col min="19" max="19" width="12.140625" style="2" hidden="1" customWidth="1"/>
    <col min="20" max="41" width="0" style="2" hidden="1" customWidth="1"/>
    <col min="42" max="47" width="0" style="3" hidden="1" customWidth="1"/>
    <col min="48" max="16384" width="10.85546875" style="3" hidden="1"/>
  </cols>
  <sheetData>
    <row r="1" spans="1:49">
      <c r="A1" s="2"/>
      <c r="B1" s="2"/>
      <c r="C1" s="2"/>
      <c r="D1" s="2"/>
      <c r="E1" s="2"/>
      <c r="F1" s="2"/>
      <c r="G1" s="2"/>
      <c r="H1" s="2"/>
      <c r="I1" s="2"/>
      <c r="J1" s="2"/>
      <c r="K1" s="2"/>
      <c r="L1" s="2"/>
      <c r="M1" s="2"/>
    </row>
    <row r="2" spans="1:49" ht="26.25">
      <c r="A2" s="5" t="s">
        <v>0</v>
      </c>
      <c r="B2" s="4"/>
      <c r="C2" s="2"/>
      <c r="D2" s="2"/>
      <c r="E2" s="2"/>
      <c r="F2" s="2"/>
      <c r="G2" s="2"/>
      <c r="H2" s="2"/>
      <c r="I2" s="2"/>
      <c r="J2" s="2"/>
      <c r="K2" s="2"/>
      <c r="L2" s="2"/>
      <c r="M2" s="2"/>
    </row>
    <row r="3" spans="1:49" ht="15.75">
      <c r="A3" s="26" t="s">
        <v>1</v>
      </c>
      <c r="B3" s="4"/>
      <c r="C3" s="2"/>
      <c r="D3" s="2"/>
      <c r="E3" s="2"/>
      <c r="F3" s="2"/>
      <c r="G3" s="2"/>
      <c r="H3" s="2"/>
      <c r="I3" s="2"/>
      <c r="J3" s="2"/>
      <c r="K3" s="2"/>
      <c r="L3" s="2"/>
      <c r="M3" s="2"/>
    </row>
    <row r="4" spans="1:49" ht="17.25" customHeight="1">
      <c r="A4" s="5"/>
      <c r="B4" s="4"/>
      <c r="C4" s="2"/>
      <c r="D4" s="2"/>
      <c r="E4" s="2"/>
      <c r="F4" s="2"/>
      <c r="G4" s="2"/>
      <c r="H4" s="2"/>
      <c r="I4" s="2"/>
      <c r="J4" s="2"/>
      <c r="K4" s="2"/>
      <c r="L4" s="2"/>
      <c r="M4" s="2"/>
    </row>
    <row r="5" spans="1:49" ht="30" customHeight="1">
      <c r="A5" s="69" t="s">
        <v>2</v>
      </c>
      <c r="B5" s="70"/>
      <c r="C5" s="65" t="s">
        <v>3</v>
      </c>
      <c r="D5" s="65"/>
      <c r="E5" s="65"/>
      <c r="F5" s="65"/>
      <c r="G5" s="65"/>
      <c r="H5" s="65"/>
      <c r="I5" s="65"/>
      <c r="J5" s="65"/>
      <c r="K5" s="65"/>
      <c r="L5" s="33"/>
      <c r="M5" s="33"/>
      <c r="N5" s="33"/>
    </row>
    <row r="6" spans="1:49" ht="30" customHeight="1">
      <c r="A6" s="69" t="s">
        <v>4</v>
      </c>
      <c r="B6" s="71"/>
      <c r="C6" s="72"/>
      <c r="D6" s="73"/>
      <c r="E6" s="73"/>
      <c r="F6" s="73"/>
      <c r="G6" s="73"/>
      <c r="H6" s="73"/>
      <c r="I6" s="73"/>
      <c r="J6" s="73"/>
      <c r="K6" s="74"/>
      <c r="L6" s="33"/>
      <c r="M6" s="33"/>
      <c r="N6" s="33"/>
    </row>
    <row r="7" spans="1:49" ht="30" customHeight="1">
      <c r="A7" s="69" t="s">
        <v>5</v>
      </c>
      <c r="B7" s="71"/>
      <c r="C7" s="65" t="s">
        <v>6</v>
      </c>
      <c r="D7" s="65"/>
      <c r="E7" s="65"/>
      <c r="F7" s="65"/>
      <c r="G7" s="65"/>
      <c r="H7" s="65"/>
      <c r="I7" s="65"/>
      <c r="J7" s="65"/>
      <c r="K7" s="65"/>
      <c r="L7" s="33"/>
      <c r="M7" s="33"/>
      <c r="N7" s="33"/>
    </row>
    <row r="8" spans="1:49" ht="30" customHeight="1">
      <c r="A8" s="69" t="s">
        <v>7</v>
      </c>
      <c r="B8" s="70"/>
      <c r="C8" s="66"/>
      <c r="D8" s="67"/>
      <c r="E8" s="67"/>
      <c r="F8" s="67"/>
      <c r="G8" s="67"/>
      <c r="H8" s="67"/>
      <c r="I8" s="67"/>
      <c r="J8" s="67"/>
      <c r="K8" s="68"/>
      <c r="L8" s="33"/>
      <c r="M8" s="33"/>
      <c r="N8" s="33"/>
    </row>
    <row r="9" spans="1:49" ht="30" customHeight="1">
      <c r="A9" s="69" t="s">
        <v>8</v>
      </c>
      <c r="B9" s="71"/>
      <c r="C9" s="44"/>
      <c r="D9" s="45"/>
      <c r="E9" s="46"/>
      <c r="F9" s="25"/>
      <c r="G9" s="25"/>
      <c r="H9" s="25"/>
      <c r="I9" s="25"/>
      <c r="J9" s="25"/>
      <c r="K9" s="25"/>
      <c r="L9" s="25"/>
      <c r="M9" s="25"/>
    </row>
    <row r="10" spans="1:49" ht="15.75">
      <c r="A10" s="26"/>
      <c r="B10" s="26"/>
      <c r="C10" s="25"/>
      <c r="D10" s="25"/>
      <c r="E10" s="25"/>
      <c r="F10" s="25"/>
      <c r="G10" s="25"/>
      <c r="H10" s="25"/>
      <c r="I10" s="25"/>
      <c r="J10" s="25"/>
      <c r="K10" s="25"/>
      <c r="L10" s="25"/>
      <c r="M10" s="25"/>
    </row>
    <row r="11" spans="1:49" ht="41.25" customHeight="1">
      <c r="A11" s="26"/>
      <c r="C11" s="27" t="s">
        <v>9</v>
      </c>
      <c r="D11" s="53">
        <v>720</v>
      </c>
      <c r="F11" s="25"/>
      <c r="G11" s="25"/>
      <c r="H11" s="25"/>
      <c r="I11" s="25"/>
      <c r="J11" s="25"/>
      <c r="K11" s="25"/>
      <c r="L11" s="25"/>
      <c r="M11" s="25"/>
    </row>
    <row r="12" spans="1:49" ht="15.75">
      <c r="A12" s="26"/>
      <c r="B12" s="4"/>
      <c r="C12" s="2"/>
      <c r="D12" s="2"/>
      <c r="E12" s="2"/>
      <c r="F12" s="2"/>
      <c r="G12" s="2"/>
      <c r="H12" s="25"/>
      <c r="I12" s="25"/>
      <c r="J12" s="25"/>
      <c r="K12" s="2"/>
      <c r="L12" s="2"/>
      <c r="M12" s="2"/>
    </row>
    <row r="13" spans="1:49" s="30" customFormat="1" ht="90">
      <c r="A13" s="56" t="s">
        <v>10</v>
      </c>
      <c r="B13" s="57" t="s">
        <v>11</v>
      </c>
      <c r="C13" s="28" t="s">
        <v>12</v>
      </c>
      <c r="D13" s="58" t="s">
        <v>13</v>
      </c>
      <c r="E13" s="32" t="s">
        <v>14</v>
      </c>
      <c r="F13" s="58" t="s">
        <v>15</v>
      </c>
      <c r="G13" s="32" t="s">
        <v>16</v>
      </c>
      <c r="H13" s="32" t="s">
        <v>17</v>
      </c>
      <c r="I13" s="58" t="s">
        <v>18</v>
      </c>
      <c r="J13" s="58" t="s">
        <v>19</v>
      </c>
      <c r="K13" s="32" t="s">
        <v>20</v>
      </c>
      <c r="L13" s="32" t="s">
        <v>21</v>
      </c>
      <c r="M13" s="58" t="s">
        <v>22</v>
      </c>
      <c r="AR13" s="31"/>
      <c r="AS13" s="31"/>
      <c r="AT13" s="31"/>
      <c r="AU13" s="31"/>
      <c r="AV13" s="31"/>
      <c r="AW13" s="31"/>
    </row>
    <row r="14" spans="1:49" s="2" customFormat="1" ht="38.25" customHeight="1">
      <c r="A14" s="54">
        <v>1</v>
      </c>
      <c r="B14" s="54"/>
      <c r="C14" s="29" t="s">
        <v>23</v>
      </c>
      <c r="D14" s="55">
        <v>10000</v>
      </c>
      <c r="E14" s="48">
        <f>D14/$D$11</f>
        <v>13.888888888888889</v>
      </c>
      <c r="F14" s="59">
        <v>3</v>
      </c>
      <c r="G14" s="49">
        <f>D14*F14</f>
        <v>30000</v>
      </c>
      <c r="H14" s="48">
        <f t="shared" ref="H14:H23" si="0">E14*F14</f>
        <v>41.666666666666671</v>
      </c>
      <c r="I14" s="59">
        <v>20</v>
      </c>
      <c r="J14" s="59">
        <v>4</v>
      </c>
      <c r="K14" s="50">
        <f>G14*I14*J14</f>
        <v>2400000</v>
      </c>
      <c r="L14" s="51">
        <f>H14*I14*J14</f>
        <v>3333.3333333333339</v>
      </c>
      <c r="M14" s="55"/>
      <c r="AR14" s="3"/>
      <c r="AS14" s="3"/>
      <c r="AT14" s="3"/>
      <c r="AU14" s="3"/>
      <c r="AV14" s="3"/>
      <c r="AW14" s="3"/>
    </row>
    <row r="15" spans="1:49" s="2" customFormat="1" ht="38.25" customHeight="1">
      <c r="A15" s="54">
        <v>2</v>
      </c>
      <c r="B15" s="54"/>
      <c r="C15" s="29" t="s">
        <v>23</v>
      </c>
      <c r="D15" s="55">
        <v>10000</v>
      </c>
      <c r="E15" s="48">
        <f t="shared" ref="E15:E23" si="1">D15/$D$11</f>
        <v>13.888888888888889</v>
      </c>
      <c r="F15" s="59">
        <v>3</v>
      </c>
      <c r="G15" s="49">
        <f t="shared" ref="G15:G23" si="2">D15*F15</f>
        <v>30000</v>
      </c>
      <c r="H15" s="48">
        <f t="shared" si="0"/>
        <v>41.666666666666671</v>
      </c>
      <c r="I15" s="59">
        <v>20</v>
      </c>
      <c r="J15" s="59">
        <v>4</v>
      </c>
      <c r="K15" s="50">
        <f t="shared" ref="K15:K23" si="3">G15*I15*J15</f>
        <v>2400000</v>
      </c>
      <c r="L15" s="51">
        <f t="shared" ref="L15:L23" si="4">H15*I15*J15</f>
        <v>3333.3333333333339</v>
      </c>
      <c r="M15" s="55"/>
      <c r="AR15" s="3"/>
      <c r="AS15" s="3"/>
      <c r="AT15" s="3"/>
      <c r="AU15" s="3"/>
      <c r="AV15" s="3"/>
      <c r="AW15" s="3"/>
    </row>
    <row r="16" spans="1:49" s="2" customFormat="1" ht="38.25" customHeight="1">
      <c r="A16" s="54">
        <v>3</v>
      </c>
      <c r="B16" s="54"/>
      <c r="C16" s="29" t="s">
        <v>24</v>
      </c>
      <c r="D16" s="55">
        <v>10000</v>
      </c>
      <c r="E16" s="48">
        <f t="shared" si="1"/>
        <v>13.888888888888889</v>
      </c>
      <c r="F16" s="59">
        <v>3</v>
      </c>
      <c r="G16" s="49">
        <f t="shared" si="2"/>
        <v>30000</v>
      </c>
      <c r="H16" s="48">
        <f t="shared" si="0"/>
        <v>41.666666666666671</v>
      </c>
      <c r="I16" s="59">
        <v>20</v>
      </c>
      <c r="J16" s="59">
        <v>4</v>
      </c>
      <c r="K16" s="50">
        <f t="shared" si="3"/>
        <v>2400000</v>
      </c>
      <c r="L16" s="51">
        <f t="shared" si="4"/>
        <v>3333.3333333333339</v>
      </c>
      <c r="M16" s="55"/>
      <c r="AR16" s="3"/>
      <c r="AS16" s="3"/>
      <c r="AT16" s="3"/>
      <c r="AU16" s="3"/>
      <c r="AV16" s="3"/>
      <c r="AW16" s="3"/>
    </row>
    <row r="17" spans="1:49" s="2" customFormat="1" ht="38.25" customHeight="1">
      <c r="A17" s="54">
        <v>4</v>
      </c>
      <c r="B17" s="54"/>
      <c r="C17" s="29" t="s">
        <v>24</v>
      </c>
      <c r="D17" s="55">
        <v>10000</v>
      </c>
      <c r="E17" s="48">
        <f t="shared" si="1"/>
        <v>13.888888888888889</v>
      </c>
      <c r="F17" s="59">
        <v>3</v>
      </c>
      <c r="G17" s="49">
        <f t="shared" si="2"/>
        <v>30000</v>
      </c>
      <c r="H17" s="48">
        <f t="shared" si="0"/>
        <v>41.666666666666671</v>
      </c>
      <c r="I17" s="59">
        <v>20</v>
      </c>
      <c r="J17" s="59">
        <v>4</v>
      </c>
      <c r="K17" s="50">
        <f t="shared" si="3"/>
        <v>2400000</v>
      </c>
      <c r="L17" s="51">
        <f t="shared" si="4"/>
        <v>3333.3333333333339</v>
      </c>
      <c r="M17" s="55"/>
      <c r="AR17" s="3"/>
      <c r="AS17" s="3"/>
      <c r="AT17" s="3"/>
      <c r="AU17" s="3"/>
      <c r="AV17" s="3"/>
      <c r="AW17" s="3"/>
    </row>
    <row r="18" spans="1:49" s="2" customFormat="1" ht="38.25" customHeight="1">
      <c r="A18" s="54">
        <v>5</v>
      </c>
      <c r="B18" s="54"/>
      <c r="C18" s="29" t="s">
        <v>24</v>
      </c>
      <c r="D18" s="55">
        <v>10000</v>
      </c>
      <c r="E18" s="48">
        <f t="shared" si="1"/>
        <v>13.888888888888889</v>
      </c>
      <c r="F18" s="59">
        <v>3</v>
      </c>
      <c r="G18" s="49">
        <f t="shared" si="2"/>
        <v>30000</v>
      </c>
      <c r="H18" s="48">
        <f t="shared" si="0"/>
        <v>41.666666666666671</v>
      </c>
      <c r="I18" s="59">
        <v>20</v>
      </c>
      <c r="J18" s="59">
        <v>4</v>
      </c>
      <c r="K18" s="50">
        <f t="shared" si="3"/>
        <v>2400000</v>
      </c>
      <c r="L18" s="51">
        <f t="shared" si="4"/>
        <v>3333.3333333333339</v>
      </c>
      <c r="M18" s="55"/>
      <c r="AR18" s="3"/>
      <c r="AS18" s="3"/>
      <c r="AT18" s="3"/>
      <c r="AU18" s="3"/>
      <c r="AV18" s="3"/>
      <c r="AW18" s="3"/>
    </row>
    <row r="19" spans="1:49" s="2" customFormat="1" ht="38.25" customHeight="1">
      <c r="A19" s="54">
        <v>6</v>
      </c>
      <c r="B19" s="54"/>
      <c r="C19" s="29" t="s">
        <v>24</v>
      </c>
      <c r="D19" s="55">
        <v>10000</v>
      </c>
      <c r="E19" s="48">
        <f t="shared" si="1"/>
        <v>13.888888888888889</v>
      </c>
      <c r="F19" s="59">
        <v>3</v>
      </c>
      <c r="G19" s="49">
        <f t="shared" si="2"/>
        <v>30000</v>
      </c>
      <c r="H19" s="48">
        <f t="shared" si="0"/>
        <v>41.666666666666671</v>
      </c>
      <c r="I19" s="59">
        <v>20</v>
      </c>
      <c r="J19" s="59">
        <v>4</v>
      </c>
      <c r="K19" s="50">
        <f t="shared" si="3"/>
        <v>2400000</v>
      </c>
      <c r="L19" s="51">
        <f t="shared" si="4"/>
        <v>3333.3333333333339</v>
      </c>
      <c r="M19" s="55"/>
      <c r="AR19" s="3"/>
      <c r="AS19" s="3"/>
      <c r="AT19" s="3"/>
      <c r="AU19" s="3"/>
      <c r="AV19" s="3"/>
      <c r="AW19" s="3"/>
    </row>
    <row r="20" spans="1:49" s="2" customFormat="1" ht="38.25" customHeight="1">
      <c r="A20" s="54">
        <v>7</v>
      </c>
      <c r="B20" s="54"/>
      <c r="C20" s="29" t="s">
        <v>24</v>
      </c>
      <c r="D20" s="55">
        <v>10000</v>
      </c>
      <c r="E20" s="48">
        <f t="shared" si="1"/>
        <v>13.888888888888889</v>
      </c>
      <c r="F20" s="59">
        <v>3</v>
      </c>
      <c r="G20" s="49">
        <f t="shared" si="2"/>
        <v>30000</v>
      </c>
      <c r="H20" s="48">
        <f t="shared" si="0"/>
        <v>41.666666666666671</v>
      </c>
      <c r="I20" s="59">
        <v>20</v>
      </c>
      <c r="J20" s="59">
        <v>4</v>
      </c>
      <c r="K20" s="50">
        <f t="shared" si="3"/>
        <v>2400000</v>
      </c>
      <c r="L20" s="51">
        <f t="shared" si="4"/>
        <v>3333.3333333333339</v>
      </c>
      <c r="M20" s="55"/>
      <c r="AR20" s="3"/>
      <c r="AS20" s="3"/>
      <c r="AT20" s="3"/>
      <c r="AU20" s="3"/>
      <c r="AV20" s="3"/>
      <c r="AW20" s="3"/>
    </row>
    <row r="21" spans="1:49" s="2" customFormat="1" ht="45.75" customHeight="1">
      <c r="A21" s="54">
        <v>8</v>
      </c>
      <c r="B21" s="54"/>
      <c r="C21" s="29" t="s">
        <v>25</v>
      </c>
      <c r="D21" s="55">
        <v>10000</v>
      </c>
      <c r="E21" s="48">
        <f t="shared" si="1"/>
        <v>13.888888888888889</v>
      </c>
      <c r="F21" s="59">
        <v>3</v>
      </c>
      <c r="G21" s="49">
        <f t="shared" si="2"/>
        <v>30000</v>
      </c>
      <c r="H21" s="48">
        <f t="shared" si="0"/>
        <v>41.666666666666671</v>
      </c>
      <c r="I21" s="59">
        <v>20</v>
      </c>
      <c r="J21" s="59">
        <v>4</v>
      </c>
      <c r="K21" s="50">
        <f t="shared" si="3"/>
        <v>2400000</v>
      </c>
      <c r="L21" s="51">
        <f t="shared" si="4"/>
        <v>3333.3333333333339</v>
      </c>
      <c r="M21" s="55"/>
      <c r="AR21" s="3"/>
      <c r="AS21" s="3"/>
      <c r="AT21" s="3"/>
      <c r="AU21" s="3"/>
      <c r="AV21" s="3"/>
      <c r="AW21" s="3"/>
    </row>
    <row r="22" spans="1:49" s="2" customFormat="1" ht="42.75" customHeight="1">
      <c r="A22" s="54">
        <v>9</v>
      </c>
      <c r="B22" s="54"/>
      <c r="C22" s="29" t="s">
        <v>25</v>
      </c>
      <c r="D22" s="55">
        <v>10000</v>
      </c>
      <c r="E22" s="48">
        <f t="shared" si="1"/>
        <v>13.888888888888889</v>
      </c>
      <c r="F22" s="59">
        <v>3</v>
      </c>
      <c r="G22" s="49">
        <f t="shared" si="2"/>
        <v>30000</v>
      </c>
      <c r="H22" s="48">
        <f t="shared" si="0"/>
        <v>41.666666666666671</v>
      </c>
      <c r="I22" s="59">
        <v>20</v>
      </c>
      <c r="J22" s="59">
        <v>4</v>
      </c>
      <c r="K22" s="50">
        <f t="shared" si="3"/>
        <v>2400000</v>
      </c>
      <c r="L22" s="51">
        <f t="shared" si="4"/>
        <v>3333.3333333333339</v>
      </c>
      <c r="M22" s="55"/>
      <c r="AR22" s="3"/>
      <c r="AS22" s="3"/>
      <c r="AT22" s="3"/>
      <c r="AU22" s="3"/>
      <c r="AV22" s="3"/>
      <c r="AW22" s="3"/>
    </row>
    <row r="23" spans="1:49" s="2" customFormat="1" ht="44.25" customHeight="1">
      <c r="A23" s="54">
        <v>10</v>
      </c>
      <c r="B23" s="54"/>
      <c r="C23" s="29" t="s">
        <v>25</v>
      </c>
      <c r="D23" s="55">
        <v>10000</v>
      </c>
      <c r="E23" s="48">
        <f t="shared" si="1"/>
        <v>13.888888888888889</v>
      </c>
      <c r="F23" s="59">
        <v>3</v>
      </c>
      <c r="G23" s="49">
        <f t="shared" si="2"/>
        <v>30000</v>
      </c>
      <c r="H23" s="48">
        <f t="shared" si="0"/>
        <v>41.666666666666671</v>
      </c>
      <c r="I23" s="59">
        <v>20</v>
      </c>
      <c r="J23" s="59">
        <v>4</v>
      </c>
      <c r="K23" s="50">
        <f t="shared" si="3"/>
        <v>2400000</v>
      </c>
      <c r="L23" s="51">
        <f t="shared" si="4"/>
        <v>3333.3333333333339</v>
      </c>
      <c r="M23" s="55"/>
      <c r="AR23" s="3"/>
      <c r="AS23" s="3"/>
      <c r="AT23" s="3"/>
      <c r="AU23" s="3"/>
      <c r="AV23" s="3"/>
      <c r="AW23" s="3"/>
    </row>
    <row r="24" spans="1:49" s="2" customFormat="1" ht="31.5" customHeight="1">
      <c r="A24" s="22"/>
      <c r="B24" s="22"/>
      <c r="C24" s="22"/>
      <c r="D24" s="22"/>
      <c r="E24" s="22"/>
      <c r="F24" s="22"/>
      <c r="G24" s="22"/>
      <c r="H24" s="22"/>
      <c r="I24" s="22"/>
      <c r="J24" s="34" t="s">
        <v>26</v>
      </c>
      <c r="K24" s="36">
        <f>SUM(K14:K23)</f>
        <v>24000000</v>
      </c>
      <c r="L24" s="36">
        <f>SUM(L14:L23)</f>
        <v>33333.33333333335</v>
      </c>
      <c r="AP24" s="3"/>
      <c r="AQ24" s="3"/>
      <c r="AR24" s="3"/>
      <c r="AS24" s="3"/>
      <c r="AT24" s="3"/>
      <c r="AU24" s="3"/>
    </row>
    <row r="25" spans="1:49" s="2" customFormat="1">
      <c r="A25" s="22"/>
      <c r="B25" s="22"/>
      <c r="C25" s="22"/>
      <c r="D25" s="22"/>
      <c r="E25" s="22"/>
      <c r="F25" s="22"/>
      <c r="G25" s="22"/>
      <c r="H25" s="25"/>
      <c r="I25" s="25"/>
      <c r="J25" s="25"/>
      <c r="K25" s="22"/>
      <c r="L25" s="22"/>
      <c r="M25" s="22"/>
      <c r="AP25" s="3"/>
      <c r="AQ25" s="3"/>
      <c r="AR25" s="3"/>
      <c r="AS25" s="3"/>
      <c r="AT25" s="3"/>
      <c r="AU25" s="3"/>
    </row>
    <row r="26" spans="1:49" s="2" customFormat="1">
      <c r="A26" s="22"/>
      <c r="B26" s="22"/>
      <c r="C26" s="22"/>
      <c r="D26" s="22"/>
      <c r="E26" s="22"/>
      <c r="F26" s="22"/>
      <c r="G26" s="22"/>
      <c r="H26" s="25"/>
      <c r="I26" s="25"/>
      <c r="J26" s="25"/>
      <c r="K26" s="22"/>
      <c r="L26" s="22"/>
      <c r="M26" s="22"/>
      <c r="AP26" s="3"/>
      <c r="AQ26" s="3"/>
      <c r="AR26" s="3"/>
      <c r="AS26" s="3"/>
      <c r="AT26" s="3"/>
      <c r="AU26" s="3"/>
    </row>
    <row r="27" spans="1:49" s="2" customFormat="1">
      <c r="A27" s="22"/>
      <c r="B27" s="22"/>
      <c r="C27" s="22"/>
      <c r="D27" s="22"/>
      <c r="E27" s="22"/>
      <c r="F27" s="22"/>
      <c r="G27" s="22"/>
      <c r="H27" s="25"/>
      <c r="I27" s="25"/>
      <c r="J27" s="25"/>
      <c r="K27" s="22"/>
      <c r="L27" s="22"/>
      <c r="M27" s="22"/>
      <c r="AP27" s="3"/>
      <c r="AQ27" s="3"/>
      <c r="AR27" s="3"/>
      <c r="AS27" s="3"/>
      <c r="AT27" s="3"/>
      <c r="AU27" s="3"/>
    </row>
    <row r="28" spans="1:49" s="2" customFormat="1">
      <c r="A28" s="22"/>
      <c r="B28" s="22"/>
      <c r="C28" s="22"/>
      <c r="D28" s="22"/>
      <c r="E28" s="22"/>
      <c r="F28" s="22"/>
      <c r="G28" s="22"/>
      <c r="H28" s="25"/>
      <c r="I28" s="25"/>
      <c r="J28" s="25"/>
      <c r="K28" s="22"/>
      <c r="L28" s="22"/>
      <c r="M28" s="22"/>
      <c r="AP28" s="3"/>
      <c r="AQ28" s="3"/>
      <c r="AR28" s="3"/>
      <c r="AS28" s="3"/>
      <c r="AT28" s="3"/>
      <c r="AU28" s="3"/>
    </row>
    <row r="29" spans="1:49" s="2" customFormat="1">
      <c r="A29" s="22"/>
      <c r="B29" s="22"/>
      <c r="C29" s="22"/>
      <c r="D29" s="22"/>
      <c r="E29" s="22"/>
      <c r="F29" s="22"/>
      <c r="G29" s="22"/>
      <c r="H29" s="22"/>
      <c r="I29" s="22"/>
      <c r="J29" s="22"/>
      <c r="K29" s="22"/>
      <c r="L29" s="22"/>
      <c r="M29" s="22"/>
      <c r="AP29" s="3"/>
      <c r="AQ29" s="3"/>
      <c r="AR29" s="3"/>
      <c r="AS29" s="3"/>
      <c r="AT29" s="3"/>
      <c r="AU29" s="3"/>
    </row>
  </sheetData>
  <mergeCells count="9">
    <mergeCell ref="C5:K5"/>
    <mergeCell ref="C8:K8"/>
    <mergeCell ref="A5:B5"/>
    <mergeCell ref="A8:B8"/>
    <mergeCell ref="A9:B9"/>
    <mergeCell ref="A6:B6"/>
    <mergeCell ref="C6:K6"/>
    <mergeCell ref="A7:B7"/>
    <mergeCell ref="C7:K7"/>
  </mergeCells>
  <pageMargins left="0.511811024" right="0.511811024" top="0.78740157499999996" bottom="0.78740157499999996" header="0.31496062000000002" footer="0.31496062000000002"/>
  <pageSetup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24D6B73-5B71-4D6A-B4BD-4053184D33BF}">
          <x14:formula1>
            <xm:f>Planilha1!$D$10:$D$14</xm:f>
          </x14:formula1>
          <xm:sqref>E9</xm:sqref>
        </x14:dataValidation>
        <x14:dataValidation type="list" allowBlank="1" showInputMessage="1" showErrorMessage="1" xr:uid="{EE259AD9-6D98-49FF-B554-E354B89B1B8D}">
          <x14:formula1>
            <xm:f>Planilha1!$A$10:$A$31</xm:f>
          </x14:formula1>
          <xm:sqref>C7:K7</xm:sqref>
        </x14:dataValidation>
        <x14:dataValidation type="list" allowBlank="1" showInputMessage="1" showErrorMessage="1" xr:uid="{5BAE60D2-DF14-4AE9-97E3-8CF254E00CE1}">
          <x14:formula1>
            <xm:f>Planilha1!$B$10:$B$40</xm:f>
          </x14:formula1>
          <xm:sqref>C9</xm:sqref>
        </x14:dataValidation>
        <x14:dataValidation type="list" allowBlank="1" showInputMessage="1" showErrorMessage="1" xr:uid="{DE8FB69B-9AE7-4998-B7AA-DC672CCDB746}">
          <x14:formula1>
            <xm:f>Planilha1!$C$10:$C$21</xm:f>
          </x14:formula1>
          <xm:sqref>D9</xm:sqref>
        </x14:dataValidation>
        <x14:dataValidation type="list" allowBlank="1" showInputMessage="1" showErrorMessage="1" xr:uid="{A5F0FA78-BB73-4124-84E5-4C280C292AFC}">
          <x14:formula1>
            <xm:f>Planilha1!$A$43:$A$52</xm:f>
          </x14:formula1>
          <xm:sqref>C8:K8</xm:sqref>
        </x14:dataValidation>
        <x14:dataValidation type="list" allowBlank="1" showInputMessage="1" showErrorMessage="1" xr:uid="{06F7E8C4-7EA1-48CF-AB01-5EEF5F60163C}">
          <x14:formula1>
            <xm:f>Planilha1!$A$5:$A$7</xm:f>
          </x14:formula1>
          <xm:sqref>C14:C23</xm:sqref>
        </x14:dataValidation>
        <x14:dataValidation type="list" allowBlank="1" showInputMessage="1" showErrorMessage="1" xr:uid="{9F73C5FC-1D21-48FD-860C-233F906027EA}">
          <x14:formula1>
            <xm:f>Planilha1!$F$10:$F$22</xm:f>
          </x14:formula1>
          <xm:sqref>C5:K5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D4B55-902A-4E52-ADD6-8A4F5DB49E00}">
  <dimension ref="A1:AS29"/>
  <sheetViews>
    <sheetView showGridLines="0" topLeftCell="D18" zoomScale="80" zoomScaleNormal="80" workbookViewId="0">
      <selection activeCell="K12" sqref="K12"/>
    </sheetView>
  </sheetViews>
  <sheetFormatPr defaultColWidth="0" defaultRowHeight="12"/>
  <cols>
    <col min="1" max="1" width="3.7109375" style="3" customWidth="1"/>
    <col min="2" max="2" width="43.28515625" style="3" customWidth="1"/>
    <col min="3" max="3" width="30.7109375" style="3" customWidth="1"/>
    <col min="4" max="4" width="18.7109375" style="3" customWidth="1"/>
    <col min="5" max="10" width="15.7109375" style="3" customWidth="1"/>
    <col min="11" max="11" width="45.7109375" style="3" customWidth="1"/>
    <col min="12" max="12" width="15.5703125" style="2" customWidth="1"/>
    <col min="13" max="13" width="2.42578125" style="2" hidden="1" customWidth="1"/>
    <col min="14" max="14" width="12.28515625" style="2" hidden="1" customWidth="1"/>
    <col min="15" max="15" width="10.85546875" style="2" hidden="1" customWidth="1"/>
    <col min="16" max="16" width="3" style="2" hidden="1" customWidth="1"/>
    <col min="17" max="17" width="12.140625" style="2" hidden="1" customWidth="1"/>
    <col min="18" max="39" width="0" style="2" hidden="1" customWidth="1"/>
    <col min="40" max="45" width="0" style="3" hidden="1" customWidth="1"/>
    <col min="46" max="16384" width="10.85546875" style="3" hidden="1"/>
  </cols>
  <sheetData>
    <row r="1" spans="1:43">
      <c r="A1" s="2"/>
      <c r="B1" s="2"/>
      <c r="C1" s="2"/>
      <c r="D1" s="2"/>
      <c r="E1" s="2"/>
      <c r="F1" s="2"/>
      <c r="G1" s="2"/>
      <c r="H1" s="2"/>
      <c r="I1" s="2"/>
      <c r="J1" s="2"/>
      <c r="K1" s="2"/>
    </row>
    <row r="2" spans="1:43" ht="26.25">
      <c r="A2" s="5" t="s">
        <v>0</v>
      </c>
      <c r="B2" s="4"/>
      <c r="C2" s="2"/>
      <c r="D2" s="2"/>
      <c r="E2" s="2"/>
      <c r="F2" s="2"/>
      <c r="G2" s="2"/>
      <c r="H2" s="2"/>
      <c r="I2" s="2"/>
      <c r="J2" s="2"/>
      <c r="K2" s="2"/>
    </row>
    <row r="3" spans="1:43" ht="15.75">
      <c r="A3" s="26" t="s">
        <v>27</v>
      </c>
      <c r="B3" s="4"/>
      <c r="C3" s="2"/>
      <c r="D3" s="2"/>
      <c r="E3" s="2"/>
      <c r="F3" s="2"/>
      <c r="G3" s="2"/>
      <c r="H3" s="2"/>
      <c r="I3" s="2"/>
      <c r="J3" s="2"/>
      <c r="K3" s="2"/>
    </row>
    <row r="4" spans="1:43" ht="17.25" customHeight="1">
      <c r="A4" s="5"/>
      <c r="B4" s="4"/>
      <c r="C4" s="2"/>
      <c r="D4" s="2"/>
      <c r="E4" s="2"/>
      <c r="F4" s="2"/>
      <c r="G4" s="2"/>
      <c r="H4" s="2"/>
      <c r="I4" s="2"/>
      <c r="J4" s="2"/>
      <c r="K4" s="2"/>
    </row>
    <row r="5" spans="1:43" ht="30" customHeight="1">
      <c r="A5" s="69" t="s">
        <v>2</v>
      </c>
      <c r="B5" s="70"/>
      <c r="C5" s="66" t="s">
        <v>28</v>
      </c>
      <c r="D5" s="67"/>
      <c r="E5" s="67"/>
      <c r="F5" s="67"/>
      <c r="G5" s="67"/>
      <c r="H5" s="67"/>
      <c r="I5" s="67"/>
      <c r="J5" s="68"/>
      <c r="K5" s="2"/>
      <c r="AL5" s="3"/>
      <c r="AM5" s="3"/>
    </row>
    <row r="6" spans="1:43" ht="30" customHeight="1">
      <c r="A6" s="69" t="s">
        <v>4</v>
      </c>
      <c r="B6" s="71"/>
      <c r="C6" s="72"/>
      <c r="D6" s="73"/>
      <c r="E6" s="73"/>
      <c r="F6" s="73"/>
      <c r="G6" s="73"/>
      <c r="H6" s="73"/>
      <c r="I6" s="73"/>
      <c r="J6" s="74"/>
      <c r="K6" s="33"/>
      <c r="L6" s="33"/>
    </row>
    <row r="7" spans="1:43" ht="30" customHeight="1">
      <c r="A7" s="69" t="s">
        <v>5</v>
      </c>
      <c r="B7" s="71"/>
      <c r="C7" s="65" t="s">
        <v>29</v>
      </c>
      <c r="D7" s="65"/>
      <c r="E7" s="65"/>
      <c r="F7" s="65"/>
      <c r="G7" s="65"/>
      <c r="H7" s="65"/>
      <c r="I7" s="65"/>
      <c r="J7" s="65"/>
      <c r="K7" s="33"/>
      <c r="L7" s="33"/>
    </row>
    <row r="8" spans="1:43" ht="30" customHeight="1">
      <c r="A8" s="69" t="s">
        <v>7</v>
      </c>
      <c r="B8" s="70"/>
      <c r="C8" s="66"/>
      <c r="D8" s="67"/>
      <c r="E8" s="67"/>
      <c r="F8" s="67"/>
      <c r="G8" s="67"/>
      <c r="H8" s="67"/>
      <c r="I8" s="67"/>
      <c r="J8" s="68"/>
      <c r="K8" s="33"/>
      <c r="L8" s="33"/>
    </row>
    <row r="9" spans="1:43" ht="30" customHeight="1">
      <c r="A9" s="69" t="s">
        <v>8</v>
      </c>
      <c r="B9" s="71"/>
      <c r="C9" s="44"/>
      <c r="D9" s="45"/>
      <c r="E9" s="46"/>
      <c r="F9" s="25"/>
      <c r="G9" s="25"/>
      <c r="H9" s="25"/>
      <c r="I9" s="25"/>
      <c r="J9" s="25"/>
      <c r="K9" s="25"/>
    </row>
    <row r="10" spans="1:43" ht="15.75">
      <c r="A10" s="26"/>
      <c r="B10" s="26"/>
      <c r="C10" s="25"/>
      <c r="D10" s="25"/>
      <c r="E10" s="25"/>
      <c r="F10" s="25"/>
      <c r="G10" s="25"/>
      <c r="H10" s="25"/>
      <c r="I10" s="25"/>
      <c r="J10" s="25"/>
      <c r="K10" s="25"/>
    </row>
    <row r="11" spans="1:43" ht="15.75">
      <c r="A11" s="26"/>
      <c r="B11" s="26"/>
      <c r="C11" s="27" t="s">
        <v>9</v>
      </c>
      <c r="D11" s="53">
        <v>720</v>
      </c>
      <c r="E11" s="25"/>
      <c r="F11" s="25"/>
      <c r="G11" s="25"/>
      <c r="H11" s="25"/>
      <c r="I11" s="25"/>
      <c r="J11" s="25"/>
      <c r="K11" s="25"/>
    </row>
    <row r="12" spans="1:43" ht="15.75">
      <c r="A12" s="26"/>
      <c r="B12" s="4"/>
      <c r="C12" s="2"/>
      <c r="D12" s="2"/>
      <c r="E12" s="2"/>
      <c r="F12" s="2"/>
      <c r="G12" s="2"/>
      <c r="H12" s="2"/>
      <c r="I12" s="2"/>
      <c r="J12" s="2"/>
      <c r="K12" s="2"/>
    </row>
    <row r="13" spans="1:43" s="30" customFormat="1" ht="120">
      <c r="A13" s="56" t="s">
        <v>10</v>
      </c>
      <c r="B13" s="57" t="s">
        <v>11</v>
      </c>
      <c r="C13" s="28" t="s">
        <v>12</v>
      </c>
      <c r="D13" s="58" t="s">
        <v>30</v>
      </c>
      <c r="E13" s="58" t="s">
        <v>31</v>
      </c>
      <c r="F13" s="32" t="s">
        <v>32</v>
      </c>
      <c r="G13" s="32" t="s">
        <v>33</v>
      </c>
      <c r="H13" s="58" t="s">
        <v>34</v>
      </c>
      <c r="I13" s="32" t="s">
        <v>35</v>
      </c>
      <c r="J13" s="32" t="s">
        <v>36</v>
      </c>
      <c r="K13" s="58" t="s">
        <v>22</v>
      </c>
      <c r="AL13" s="31"/>
      <c r="AM13" s="31"/>
      <c r="AN13" s="31"/>
      <c r="AO13" s="31"/>
      <c r="AP13" s="31"/>
      <c r="AQ13" s="31"/>
    </row>
    <row r="14" spans="1:43" s="2" customFormat="1" ht="28.5">
      <c r="A14" s="54">
        <v>1</v>
      </c>
      <c r="B14" s="54"/>
      <c r="C14" s="29" t="s">
        <v>23</v>
      </c>
      <c r="D14" s="55">
        <v>20000000</v>
      </c>
      <c r="E14" s="60">
        <v>0.5</v>
      </c>
      <c r="F14" s="48">
        <f>D14*E14</f>
        <v>10000000</v>
      </c>
      <c r="G14" s="48">
        <f>F14/$D$11</f>
        <v>13888.888888888889</v>
      </c>
      <c r="H14" s="59">
        <v>4</v>
      </c>
      <c r="I14" s="48">
        <f>F14*H14</f>
        <v>40000000</v>
      </c>
      <c r="J14" s="48">
        <f>G14*H14</f>
        <v>55555.555555555555</v>
      </c>
      <c r="K14" s="59"/>
      <c r="AL14" s="3"/>
      <c r="AM14" s="3"/>
      <c r="AN14" s="3"/>
      <c r="AO14" s="3"/>
      <c r="AP14" s="3"/>
      <c r="AQ14" s="3"/>
    </row>
    <row r="15" spans="1:43" s="2" customFormat="1" ht="28.5">
      <c r="A15" s="54">
        <v>2</v>
      </c>
      <c r="B15" s="54"/>
      <c r="C15" s="29" t="s">
        <v>23</v>
      </c>
      <c r="D15" s="55">
        <v>20000000</v>
      </c>
      <c r="E15" s="60">
        <v>0.5</v>
      </c>
      <c r="F15" s="48">
        <f t="shared" ref="F15:F22" si="0">D15*E15</f>
        <v>10000000</v>
      </c>
      <c r="G15" s="48">
        <f t="shared" ref="G15:G23" si="1">F15/$D$11</f>
        <v>13888.888888888889</v>
      </c>
      <c r="H15" s="59">
        <v>4</v>
      </c>
      <c r="I15" s="48">
        <f t="shared" ref="I15:I22" si="2">F15*H15</f>
        <v>40000000</v>
      </c>
      <c r="J15" s="48">
        <f t="shared" ref="J15:J23" si="3">G15*H15</f>
        <v>55555.555555555555</v>
      </c>
      <c r="K15" s="59"/>
      <c r="AL15" s="3"/>
      <c r="AM15" s="3"/>
      <c r="AN15" s="3"/>
      <c r="AO15" s="3"/>
      <c r="AP15" s="3"/>
      <c r="AQ15" s="3"/>
    </row>
    <row r="16" spans="1:43" s="2" customFormat="1" ht="28.5">
      <c r="A16" s="54">
        <v>3</v>
      </c>
      <c r="B16" s="54"/>
      <c r="C16" s="29" t="s">
        <v>24</v>
      </c>
      <c r="D16" s="55">
        <v>20000000</v>
      </c>
      <c r="E16" s="60">
        <v>0.5</v>
      </c>
      <c r="F16" s="48">
        <f t="shared" si="0"/>
        <v>10000000</v>
      </c>
      <c r="G16" s="48">
        <f t="shared" si="1"/>
        <v>13888.888888888889</v>
      </c>
      <c r="H16" s="59">
        <v>4</v>
      </c>
      <c r="I16" s="48">
        <f t="shared" si="2"/>
        <v>40000000</v>
      </c>
      <c r="J16" s="48">
        <f t="shared" si="3"/>
        <v>55555.555555555555</v>
      </c>
      <c r="K16" s="59"/>
      <c r="AL16" s="3"/>
      <c r="AM16" s="3"/>
      <c r="AN16" s="3"/>
      <c r="AO16" s="3"/>
      <c r="AP16" s="3"/>
      <c r="AQ16" s="3"/>
    </row>
    <row r="17" spans="1:45" s="2" customFormat="1" ht="28.5">
      <c r="A17" s="54">
        <v>4</v>
      </c>
      <c r="B17" s="54"/>
      <c r="C17" s="29" t="s">
        <v>24</v>
      </c>
      <c r="D17" s="55">
        <v>20000000</v>
      </c>
      <c r="E17" s="60">
        <v>0.5</v>
      </c>
      <c r="F17" s="48">
        <f t="shared" si="0"/>
        <v>10000000</v>
      </c>
      <c r="G17" s="48">
        <f t="shared" si="1"/>
        <v>13888.888888888889</v>
      </c>
      <c r="H17" s="59">
        <v>4</v>
      </c>
      <c r="I17" s="48">
        <f t="shared" si="2"/>
        <v>40000000</v>
      </c>
      <c r="J17" s="48">
        <f t="shared" si="3"/>
        <v>55555.555555555555</v>
      </c>
      <c r="K17" s="59"/>
      <c r="AL17" s="3"/>
      <c r="AM17" s="3"/>
      <c r="AN17" s="3"/>
      <c r="AO17" s="3"/>
      <c r="AP17" s="3"/>
      <c r="AQ17" s="3"/>
    </row>
    <row r="18" spans="1:45" s="2" customFormat="1" ht="28.5">
      <c r="A18" s="54">
        <v>5</v>
      </c>
      <c r="B18" s="54"/>
      <c r="C18" s="29" t="s">
        <v>24</v>
      </c>
      <c r="D18" s="55">
        <v>20000000</v>
      </c>
      <c r="E18" s="60">
        <v>0.5</v>
      </c>
      <c r="F18" s="48">
        <f t="shared" si="0"/>
        <v>10000000</v>
      </c>
      <c r="G18" s="48">
        <f t="shared" si="1"/>
        <v>13888.888888888889</v>
      </c>
      <c r="H18" s="59">
        <v>4</v>
      </c>
      <c r="I18" s="48">
        <f t="shared" si="2"/>
        <v>40000000</v>
      </c>
      <c r="J18" s="48">
        <f t="shared" si="3"/>
        <v>55555.555555555555</v>
      </c>
      <c r="K18" s="59"/>
      <c r="AL18" s="3"/>
      <c r="AM18" s="3"/>
      <c r="AN18" s="3"/>
      <c r="AO18" s="3"/>
      <c r="AP18" s="3"/>
      <c r="AQ18" s="3"/>
    </row>
    <row r="19" spans="1:45" s="2" customFormat="1" ht="42.75">
      <c r="A19" s="54">
        <v>6</v>
      </c>
      <c r="B19" s="54"/>
      <c r="C19" s="29" t="s">
        <v>25</v>
      </c>
      <c r="D19" s="55">
        <v>20000000</v>
      </c>
      <c r="E19" s="60">
        <v>0.5</v>
      </c>
      <c r="F19" s="48">
        <f t="shared" si="0"/>
        <v>10000000</v>
      </c>
      <c r="G19" s="48">
        <f t="shared" si="1"/>
        <v>13888.888888888889</v>
      </c>
      <c r="H19" s="59">
        <v>4</v>
      </c>
      <c r="I19" s="48">
        <f t="shared" si="2"/>
        <v>40000000</v>
      </c>
      <c r="J19" s="48">
        <f t="shared" si="3"/>
        <v>55555.555555555555</v>
      </c>
      <c r="K19" s="59"/>
      <c r="AL19" s="3"/>
      <c r="AM19" s="3"/>
      <c r="AN19" s="3"/>
      <c r="AO19" s="3"/>
      <c r="AP19" s="3"/>
      <c r="AQ19" s="3"/>
    </row>
    <row r="20" spans="1:45" s="2" customFormat="1" ht="42.75">
      <c r="A20" s="54">
        <v>7</v>
      </c>
      <c r="B20" s="54"/>
      <c r="C20" s="29" t="s">
        <v>25</v>
      </c>
      <c r="D20" s="55">
        <v>20000000</v>
      </c>
      <c r="E20" s="60">
        <v>0.5</v>
      </c>
      <c r="F20" s="48">
        <f t="shared" si="0"/>
        <v>10000000</v>
      </c>
      <c r="G20" s="48">
        <f t="shared" si="1"/>
        <v>13888.888888888889</v>
      </c>
      <c r="H20" s="59">
        <v>4</v>
      </c>
      <c r="I20" s="48">
        <f t="shared" si="2"/>
        <v>40000000</v>
      </c>
      <c r="J20" s="48">
        <f t="shared" si="3"/>
        <v>55555.555555555555</v>
      </c>
      <c r="K20" s="59"/>
      <c r="AL20" s="3"/>
      <c r="AM20" s="3"/>
      <c r="AN20" s="3"/>
      <c r="AO20" s="3"/>
      <c r="AP20" s="3"/>
      <c r="AQ20" s="3"/>
    </row>
    <row r="21" spans="1:45" s="2" customFormat="1" ht="42.75">
      <c r="A21" s="54">
        <v>8</v>
      </c>
      <c r="B21" s="54"/>
      <c r="C21" s="29" t="s">
        <v>25</v>
      </c>
      <c r="D21" s="55">
        <v>20000000</v>
      </c>
      <c r="E21" s="60">
        <v>0.5</v>
      </c>
      <c r="F21" s="48">
        <f t="shared" si="0"/>
        <v>10000000</v>
      </c>
      <c r="G21" s="48">
        <f t="shared" si="1"/>
        <v>13888.888888888889</v>
      </c>
      <c r="H21" s="59">
        <v>4</v>
      </c>
      <c r="I21" s="48">
        <f t="shared" si="2"/>
        <v>40000000</v>
      </c>
      <c r="J21" s="48">
        <f t="shared" si="3"/>
        <v>55555.555555555555</v>
      </c>
      <c r="K21" s="59"/>
      <c r="AL21" s="3"/>
      <c r="AM21" s="3"/>
      <c r="AN21" s="3"/>
      <c r="AO21" s="3"/>
      <c r="AP21" s="3"/>
      <c r="AQ21" s="3"/>
    </row>
    <row r="22" spans="1:45" s="2" customFormat="1" ht="42.75">
      <c r="A22" s="54">
        <v>9</v>
      </c>
      <c r="B22" s="54"/>
      <c r="C22" s="29" t="s">
        <v>25</v>
      </c>
      <c r="D22" s="55">
        <v>20000000</v>
      </c>
      <c r="E22" s="60">
        <v>0.5</v>
      </c>
      <c r="F22" s="48">
        <f t="shared" si="0"/>
        <v>10000000</v>
      </c>
      <c r="G22" s="48">
        <f t="shared" si="1"/>
        <v>13888.888888888889</v>
      </c>
      <c r="H22" s="59">
        <v>4</v>
      </c>
      <c r="I22" s="48">
        <f t="shared" si="2"/>
        <v>40000000</v>
      </c>
      <c r="J22" s="48">
        <f t="shared" si="3"/>
        <v>55555.555555555555</v>
      </c>
      <c r="K22" s="59"/>
      <c r="AL22" s="3"/>
      <c r="AM22" s="3"/>
      <c r="AN22" s="3"/>
      <c r="AO22" s="3"/>
      <c r="AP22" s="3"/>
      <c r="AQ22" s="3"/>
    </row>
    <row r="23" spans="1:45" s="2" customFormat="1" ht="42.75">
      <c r="A23" s="54">
        <v>10</v>
      </c>
      <c r="B23" s="54"/>
      <c r="C23" s="29" t="s">
        <v>25</v>
      </c>
      <c r="D23" s="55">
        <v>20000000</v>
      </c>
      <c r="E23" s="60">
        <v>0.5</v>
      </c>
      <c r="F23" s="48">
        <f t="shared" ref="F23" si="4">D23*E23</f>
        <v>10000000</v>
      </c>
      <c r="G23" s="48">
        <f t="shared" si="1"/>
        <v>13888.888888888889</v>
      </c>
      <c r="H23" s="59">
        <v>4</v>
      </c>
      <c r="I23" s="48">
        <f t="shared" ref="I23" si="5">F23*H23</f>
        <v>40000000</v>
      </c>
      <c r="J23" s="48">
        <f t="shared" si="3"/>
        <v>55555.555555555555</v>
      </c>
      <c r="K23" s="59"/>
      <c r="AL23" s="3"/>
      <c r="AM23" s="3"/>
      <c r="AN23" s="3"/>
      <c r="AO23" s="3"/>
      <c r="AP23" s="3"/>
      <c r="AQ23" s="3"/>
    </row>
    <row r="24" spans="1:45" s="2" customFormat="1" ht="32.25" customHeight="1">
      <c r="A24" s="22"/>
      <c r="B24" s="22"/>
      <c r="C24" s="22"/>
      <c r="D24" s="22"/>
      <c r="E24" s="22"/>
      <c r="F24" s="22"/>
      <c r="G24" s="22"/>
      <c r="H24" s="34" t="s">
        <v>26</v>
      </c>
      <c r="I24" s="34">
        <f>SUM(I14:I23)</f>
        <v>400000000</v>
      </c>
      <c r="J24" s="35">
        <f>SUM(J14:J23)</f>
        <v>555555.5555555555</v>
      </c>
      <c r="AL24" s="3"/>
      <c r="AM24" s="3"/>
      <c r="AN24" s="3"/>
      <c r="AO24" s="3"/>
      <c r="AP24" s="3"/>
      <c r="AQ24" s="3"/>
    </row>
    <row r="25" spans="1:45" s="2" customFormat="1">
      <c r="A25" s="22"/>
      <c r="B25" s="22"/>
      <c r="C25" s="22"/>
      <c r="D25" s="22"/>
      <c r="E25" s="22"/>
      <c r="F25" s="22"/>
      <c r="G25" s="22"/>
      <c r="H25" s="22"/>
      <c r="I25" s="22"/>
      <c r="J25" s="22"/>
      <c r="K25" s="22"/>
      <c r="AN25" s="3"/>
      <c r="AO25" s="3"/>
      <c r="AP25" s="3"/>
      <c r="AQ25" s="3"/>
      <c r="AR25" s="3"/>
      <c r="AS25" s="3"/>
    </row>
    <row r="26" spans="1:45" s="2" customFormat="1">
      <c r="A26" s="22"/>
      <c r="B26" s="22"/>
      <c r="C26" s="22"/>
      <c r="D26" s="22"/>
      <c r="E26" s="22"/>
      <c r="F26" s="22"/>
      <c r="G26" s="22"/>
      <c r="H26" s="22"/>
      <c r="I26" s="22"/>
      <c r="J26" s="22"/>
      <c r="K26" s="22"/>
      <c r="AN26" s="3"/>
      <c r="AO26" s="3"/>
      <c r="AP26" s="3"/>
      <c r="AQ26" s="3"/>
      <c r="AR26" s="3"/>
      <c r="AS26" s="3"/>
    </row>
    <row r="27" spans="1:45" s="2" customFormat="1">
      <c r="A27" s="22"/>
      <c r="B27" s="22"/>
      <c r="C27" s="22"/>
      <c r="D27" s="22"/>
      <c r="E27" s="22"/>
      <c r="F27" s="22"/>
      <c r="G27" s="22"/>
      <c r="H27" s="22"/>
      <c r="I27" s="22"/>
      <c r="J27" s="22"/>
      <c r="K27" s="22"/>
      <c r="AN27" s="3"/>
      <c r="AO27" s="3"/>
      <c r="AP27" s="3"/>
      <c r="AQ27" s="3"/>
      <c r="AR27" s="3"/>
      <c r="AS27" s="3"/>
    </row>
    <row r="28" spans="1:45" s="2" customFormat="1">
      <c r="A28" s="22"/>
      <c r="B28" s="22"/>
      <c r="C28" s="22"/>
      <c r="D28" s="22"/>
      <c r="E28" s="22"/>
      <c r="F28" s="22"/>
      <c r="G28" s="22"/>
      <c r="H28" s="22"/>
      <c r="I28" s="22"/>
      <c r="J28" s="22"/>
      <c r="K28" s="22"/>
      <c r="AN28" s="3"/>
      <c r="AO28" s="3"/>
      <c r="AP28" s="3"/>
      <c r="AQ28" s="3"/>
      <c r="AR28" s="3"/>
      <c r="AS28" s="3"/>
    </row>
    <row r="29" spans="1:45" s="2" customFormat="1">
      <c r="A29" s="22"/>
      <c r="B29" s="22"/>
      <c r="C29" s="22"/>
      <c r="D29" s="22"/>
      <c r="E29" s="22"/>
      <c r="F29" s="22"/>
      <c r="G29" s="22"/>
      <c r="H29" s="22"/>
      <c r="I29" s="22"/>
      <c r="J29" s="22"/>
      <c r="K29" s="22"/>
      <c r="AN29" s="3"/>
      <c r="AO29" s="3"/>
      <c r="AP29" s="3"/>
      <c r="AQ29" s="3"/>
      <c r="AR29" s="3"/>
      <c r="AS29" s="3"/>
    </row>
  </sheetData>
  <mergeCells count="9">
    <mergeCell ref="A5:B5"/>
    <mergeCell ref="C5:J5"/>
    <mergeCell ref="A8:B8"/>
    <mergeCell ref="C8:J8"/>
    <mergeCell ref="A9:B9"/>
    <mergeCell ref="A6:B6"/>
    <mergeCell ref="C6:J6"/>
    <mergeCell ref="A7:B7"/>
    <mergeCell ref="C7:J7"/>
  </mergeCells>
  <pageMargins left="0.511811024" right="0.511811024" top="0.78740157499999996" bottom="0.78740157499999996" header="0.31496062000000002" footer="0.31496062000000002"/>
  <pageSetup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731013F0-E7BF-4102-9D50-53F78000C5D5}">
          <x14:formula1>
            <xm:f>Planilha1!$A$5:$A$7</xm:f>
          </x14:formula1>
          <xm:sqref>C14:C23</xm:sqref>
        </x14:dataValidation>
        <x14:dataValidation type="list" allowBlank="1" showInputMessage="1" showErrorMessage="1" xr:uid="{0B207F64-D8A5-4A9F-8347-7F5EFAE81DD4}">
          <x14:formula1>
            <xm:f>Planilha1!$A$10:$A$31</xm:f>
          </x14:formula1>
          <xm:sqref>C7:J7</xm:sqref>
        </x14:dataValidation>
        <x14:dataValidation type="list" allowBlank="1" showInputMessage="1" showErrorMessage="1" xr:uid="{230DA814-8EF3-46F9-8F7C-98482F73351F}">
          <x14:formula1>
            <xm:f>Planilha1!$A$43:$A$52</xm:f>
          </x14:formula1>
          <xm:sqref>C8:J8</xm:sqref>
        </x14:dataValidation>
        <x14:dataValidation type="list" allowBlank="1" showInputMessage="1" showErrorMessage="1" xr:uid="{2BE63CB2-0DF9-4758-A2CA-A26A083311A4}">
          <x14:formula1>
            <xm:f>Planilha1!$B$10:$B$40</xm:f>
          </x14:formula1>
          <xm:sqref>C9</xm:sqref>
        </x14:dataValidation>
        <x14:dataValidation type="list" allowBlank="1" showInputMessage="1" showErrorMessage="1" xr:uid="{6C450C4A-735E-4BBA-A8CB-FECDADADF36B}">
          <x14:formula1>
            <xm:f>Planilha1!$C$10:$C$21</xm:f>
          </x14:formula1>
          <xm:sqref>D9</xm:sqref>
        </x14:dataValidation>
        <x14:dataValidation type="list" allowBlank="1" showInputMessage="1" showErrorMessage="1" xr:uid="{0CE45522-3938-4C15-923B-88FC15C0C832}">
          <x14:formula1>
            <xm:f>Planilha1!$D$10:$D$14</xm:f>
          </x14:formula1>
          <xm:sqref>E9</xm:sqref>
        </x14:dataValidation>
        <x14:dataValidation type="list" allowBlank="1" showInputMessage="1" showErrorMessage="1" xr:uid="{98EE3463-4D91-471C-84ED-95515709B865}">
          <x14:formula1>
            <xm:f>Planilha1!$F$10:$F$22</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7AB0A-5F9A-4ECD-97AB-FCAD50807363}">
  <dimension ref="A1:AI184"/>
  <sheetViews>
    <sheetView topLeftCell="A5" zoomScale="80" zoomScaleNormal="80" workbookViewId="0">
      <selection activeCell="H14" sqref="H14"/>
    </sheetView>
  </sheetViews>
  <sheetFormatPr defaultColWidth="0" defaultRowHeight="12"/>
  <cols>
    <col min="1" max="1" width="45.7109375" style="3" customWidth="1"/>
    <col min="2" max="2" width="25.7109375" style="3" customWidth="1"/>
    <col min="3" max="4" width="16.7109375" style="3" customWidth="1"/>
    <col min="5" max="5" width="13" style="3" customWidth="1"/>
    <col min="6" max="6" width="30.7109375" style="3" customWidth="1"/>
    <col min="7" max="7" width="19.5703125" style="3" bestFit="1" customWidth="1"/>
    <col min="8" max="8" width="45.7109375" style="2" customWidth="1"/>
    <col min="9" max="9" width="2.42578125" style="2" customWidth="1"/>
    <col min="10" max="10" width="12.28515625" style="2" hidden="1" customWidth="1"/>
    <col min="11" max="11" width="10.85546875" style="2" hidden="1" customWidth="1"/>
    <col min="12" max="12" width="3" style="2" hidden="1" customWidth="1"/>
    <col min="13" max="13" width="12.140625" style="2" hidden="1" customWidth="1"/>
    <col min="14" max="35" width="10.85546875" style="2" hidden="1" customWidth="1"/>
    <col min="36" max="16384" width="10.85546875" style="3" hidden="1"/>
  </cols>
  <sheetData>
    <row r="1" spans="1:8">
      <c r="A1" s="2"/>
      <c r="B1" s="2"/>
      <c r="C1" s="2"/>
      <c r="D1" s="2"/>
      <c r="E1" s="2"/>
      <c r="F1" s="2"/>
      <c r="G1" s="2"/>
    </row>
    <row r="2" spans="1:8" ht="26.25">
      <c r="A2" s="5" t="s">
        <v>37</v>
      </c>
      <c r="B2" s="4"/>
      <c r="C2" s="2"/>
      <c r="D2" s="2"/>
      <c r="E2" s="2"/>
      <c r="F2" s="2"/>
      <c r="G2" s="2"/>
    </row>
    <row r="3" spans="1:8" ht="26.25">
      <c r="A3" s="5"/>
      <c r="B3" s="4"/>
      <c r="C3" s="2"/>
      <c r="D3" s="2"/>
      <c r="E3" s="2"/>
      <c r="F3" s="2"/>
      <c r="G3" s="2"/>
    </row>
    <row r="4" spans="1:8" ht="30" customHeight="1">
      <c r="A4" s="24" t="s">
        <v>2</v>
      </c>
      <c r="B4" s="75" t="s">
        <v>3</v>
      </c>
      <c r="C4" s="75"/>
      <c r="D4" s="75"/>
      <c r="E4" s="75"/>
      <c r="F4" s="75"/>
      <c r="G4" s="75"/>
    </row>
    <row r="5" spans="1:8" ht="30" customHeight="1">
      <c r="A5" s="24" t="s">
        <v>4</v>
      </c>
      <c r="B5" s="72"/>
      <c r="C5" s="73"/>
      <c r="D5" s="73"/>
      <c r="E5" s="73"/>
      <c r="F5" s="73"/>
      <c r="G5" s="74"/>
    </row>
    <row r="6" spans="1:8" ht="30" customHeight="1">
      <c r="A6" s="24" t="s">
        <v>5</v>
      </c>
      <c r="B6" s="75" t="s">
        <v>38</v>
      </c>
      <c r="C6" s="75"/>
      <c r="D6" s="75"/>
      <c r="E6" s="75"/>
      <c r="F6" s="75"/>
      <c r="G6" s="75"/>
    </row>
    <row r="7" spans="1:8" s="22" customFormat="1" ht="30" customHeight="1">
      <c r="A7" s="24" t="s">
        <v>7</v>
      </c>
      <c r="B7" s="65"/>
      <c r="C7" s="65"/>
      <c r="D7" s="65"/>
      <c r="E7" s="65"/>
      <c r="F7" s="65"/>
      <c r="G7" s="65"/>
    </row>
    <row r="8" spans="1:8" s="22" customFormat="1" ht="30" customHeight="1">
      <c r="A8" s="41" t="s">
        <v>8</v>
      </c>
      <c r="B8" s="40"/>
      <c r="C8" s="39"/>
      <c r="D8" s="38"/>
      <c r="E8" s="3"/>
      <c r="F8" s="2"/>
      <c r="G8" s="2"/>
    </row>
    <row r="9" spans="1:8" s="22" customFormat="1" ht="15.75">
      <c r="A9" s="26"/>
      <c r="B9" s="4"/>
      <c r="C9" s="2"/>
      <c r="D9" s="2"/>
      <c r="E9" s="2"/>
      <c r="F9" s="2"/>
      <c r="G9" s="2"/>
    </row>
    <row r="10" spans="1:8" s="22" customFormat="1" ht="15">
      <c r="A10" s="6"/>
      <c r="B10" s="7"/>
      <c r="C10" s="1"/>
      <c r="D10" s="1"/>
      <c r="E10" s="1"/>
      <c r="F10" s="1"/>
      <c r="G10" s="1"/>
    </row>
    <row r="11" spans="1:8" s="22" customFormat="1" ht="15.75">
      <c r="A11" s="23" t="s">
        <v>39</v>
      </c>
      <c r="B11" s="7"/>
      <c r="C11" s="7"/>
      <c r="D11" s="7"/>
      <c r="E11" s="7"/>
      <c r="F11" s="9" t="s">
        <v>9</v>
      </c>
      <c r="G11" s="62">
        <v>720</v>
      </c>
    </row>
    <row r="12" spans="1:8" s="22" customFormat="1" ht="15">
      <c r="A12" s="8"/>
      <c r="B12" s="7"/>
      <c r="C12" s="1"/>
      <c r="D12" s="1"/>
      <c r="E12" s="1"/>
      <c r="F12" s="1"/>
      <c r="G12" s="1"/>
    </row>
    <row r="13" spans="1:8" s="22" customFormat="1" ht="31.5">
      <c r="A13" s="10" t="s">
        <v>40</v>
      </c>
      <c r="B13" s="10" t="s">
        <v>41</v>
      </c>
      <c r="C13" s="10" t="s">
        <v>42</v>
      </c>
      <c r="D13" s="10" t="s">
        <v>43</v>
      </c>
      <c r="E13" s="10" t="s">
        <v>44</v>
      </c>
      <c r="F13" s="10" t="s">
        <v>45</v>
      </c>
      <c r="G13" s="10" t="s">
        <v>46</v>
      </c>
      <c r="H13" s="63" t="s">
        <v>22</v>
      </c>
    </row>
    <row r="14" spans="1:8" s="22" customFormat="1" ht="14.25">
      <c r="A14" s="42" t="s">
        <v>47</v>
      </c>
      <c r="B14" s="11" t="s">
        <v>48</v>
      </c>
      <c r="C14" s="61">
        <v>100</v>
      </c>
      <c r="D14" s="61">
        <v>100</v>
      </c>
      <c r="E14" s="61">
        <v>10</v>
      </c>
      <c r="F14" s="13">
        <f t="shared" ref="F14:F21" si="0">C14*E14*D14</f>
        <v>100000</v>
      </c>
      <c r="G14" s="14">
        <f t="shared" ref="G14:G21" si="1">F14/$G$11</f>
        <v>138.88888888888889</v>
      </c>
      <c r="H14" s="64"/>
    </row>
    <row r="15" spans="1:8" s="22" customFormat="1" ht="14.25">
      <c r="A15" s="42" t="s">
        <v>47</v>
      </c>
      <c r="B15" s="11" t="s">
        <v>49</v>
      </c>
      <c r="C15" s="61">
        <v>100</v>
      </c>
      <c r="D15" s="61">
        <v>100</v>
      </c>
      <c r="E15" s="61">
        <v>10</v>
      </c>
      <c r="F15" s="13">
        <f t="shared" si="0"/>
        <v>100000</v>
      </c>
      <c r="G15" s="14">
        <f t="shared" si="1"/>
        <v>138.88888888888889</v>
      </c>
      <c r="H15" s="64"/>
    </row>
    <row r="16" spans="1:8" s="22" customFormat="1" ht="14.25">
      <c r="A16" s="42" t="s">
        <v>47</v>
      </c>
      <c r="B16" s="11" t="s">
        <v>50</v>
      </c>
      <c r="C16" s="61">
        <v>100</v>
      </c>
      <c r="D16" s="61">
        <v>100</v>
      </c>
      <c r="E16" s="61">
        <v>10</v>
      </c>
      <c r="F16" s="13">
        <f t="shared" si="0"/>
        <v>100000</v>
      </c>
      <c r="G16" s="14">
        <f t="shared" si="1"/>
        <v>138.88888888888889</v>
      </c>
      <c r="H16" s="64"/>
    </row>
    <row r="17" spans="1:8" s="22" customFormat="1" ht="28.5">
      <c r="A17" s="42" t="s">
        <v>47</v>
      </c>
      <c r="B17" s="11" t="s">
        <v>51</v>
      </c>
      <c r="C17" s="61">
        <v>100</v>
      </c>
      <c r="D17" s="61">
        <v>100</v>
      </c>
      <c r="E17" s="61">
        <v>10</v>
      </c>
      <c r="F17" s="13">
        <f t="shared" si="0"/>
        <v>100000</v>
      </c>
      <c r="G17" s="14">
        <f t="shared" si="1"/>
        <v>138.88888888888889</v>
      </c>
      <c r="H17" s="64"/>
    </row>
    <row r="18" spans="1:8" s="22" customFormat="1" ht="42.75">
      <c r="A18" s="42" t="s">
        <v>47</v>
      </c>
      <c r="B18" s="11" t="s">
        <v>52</v>
      </c>
      <c r="C18" s="61">
        <v>100</v>
      </c>
      <c r="D18" s="61">
        <v>100</v>
      </c>
      <c r="E18" s="61">
        <v>10</v>
      </c>
      <c r="F18" s="13">
        <f t="shared" si="0"/>
        <v>100000</v>
      </c>
      <c r="G18" s="14">
        <f t="shared" si="1"/>
        <v>138.88888888888889</v>
      </c>
      <c r="H18" s="64"/>
    </row>
    <row r="19" spans="1:8" s="22" customFormat="1" ht="14.25">
      <c r="A19" s="29" t="s">
        <v>53</v>
      </c>
      <c r="B19" s="12" t="s">
        <v>54</v>
      </c>
      <c r="C19" s="61">
        <v>100</v>
      </c>
      <c r="D19" s="61">
        <v>100</v>
      </c>
      <c r="E19" s="61">
        <v>10</v>
      </c>
      <c r="F19" s="13">
        <f t="shared" si="0"/>
        <v>100000</v>
      </c>
      <c r="G19" s="14">
        <f t="shared" si="1"/>
        <v>138.88888888888889</v>
      </c>
      <c r="H19" s="64"/>
    </row>
    <row r="20" spans="1:8" s="22" customFormat="1" ht="14.25">
      <c r="A20" s="42" t="s">
        <v>55</v>
      </c>
      <c r="B20" s="15" t="s">
        <v>56</v>
      </c>
      <c r="C20" s="61">
        <v>100</v>
      </c>
      <c r="D20" s="61">
        <v>100</v>
      </c>
      <c r="E20" s="61">
        <v>10</v>
      </c>
      <c r="F20" s="13">
        <f t="shared" si="0"/>
        <v>100000</v>
      </c>
      <c r="G20" s="14">
        <f t="shared" si="1"/>
        <v>138.88888888888889</v>
      </c>
      <c r="H20" s="64"/>
    </row>
    <row r="21" spans="1:8" s="22" customFormat="1" ht="28.5">
      <c r="A21" s="42" t="s">
        <v>55</v>
      </c>
      <c r="B21" s="11" t="s">
        <v>57</v>
      </c>
      <c r="C21" s="61">
        <v>100</v>
      </c>
      <c r="D21" s="61">
        <v>100</v>
      </c>
      <c r="E21" s="61">
        <v>10</v>
      </c>
      <c r="F21" s="13">
        <f t="shared" si="0"/>
        <v>100000</v>
      </c>
      <c r="G21" s="14">
        <f t="shared" si="1"/>
        <v>138.88888888888889</v>
      </c>
      <c r="H21" s="64"/>
    </row>
    <row r="22" spans="1:8" s="22" customFormat="1" ht="21.75" customHeight="1">
      <c r="A22" s="42" t="s">
        <v>58</v>
      </c>
      <c r="B22" s="11" t="s">
        <v>59</v>
      </c>
      <c r="C22" s="61">
        <v>10000</v>
      </c>
      <c r="D22" s="61">
        <v>10</v>
      </c>
      <c r="E22" s="52"/>
      <c r="F22" s="13">
        <f t="shared" ref="F22:F29" si="2">C22*D22</f>
        <v>100000</v>
      </c>
      <c r="G22" s="14">
        <f t="shared" ref="G22:G29" si="3">F22/$G$11</f>
        <v>138.88888888888889</v>
      </c>
      <c r="H22" s="64"/>
    </row>
    <row r="23" spans="1:8" s="22" customFormat="1" ht="42.75">
      <c r="A23" s="42" t="s">
        <v>60</v>
      </c>
      <c r="B23" s="11" t="s">
        <v>61</v>
      </c>
      <c r="C23" s="61">
        <v>10000</v>
      </c>
      <c r="D23" s="61">
        <v>10</v>
      </c>
      <c r="E23" s="52"/>
      <c r="F23" s="13">
        <f t="shared" si="2"/>
        <v>100000</v>
      </c>
      <c r="G23" s="14">
        <f t="shared" si="3"/>
        <v>138.88888888888889</v>
      </c>
      <c r="H23" s="64"/>
    </row>
    <row r="24" spans="1:8" s="22" customFormat="1" ht="28.5">
      <c r="A24" s="42" t="s">
        <v>60</v>
      </c>
      <c r="B24" s="11" t="s">
        <v>62</v>
      </c>
      <c r="C24" s="61">
        <v>10000</v>
      </c>
      <c r="D24" s="61">
        <v>10</v>
      </c>
      <c r="E24" s="52"/>
      <c r="F24" s="13">
        <f t="shared" si="2"/>
        <v>100000</v>
      </c>
      <c r="G24" s="14">
        <f t="shared" si="3"/>
        <v>138.88888888888889</v>
      </c>
      <c r="H24" s="64"/>
    </row>
    <row r="25" spans="1:8" s="22" customFormat="1" ht="14.25">
      <c r="A25" s="42" t="s">
        <v>63</v>
      </c>
      <c r="B25" s="11" t="s">
        <v>64</v>
      </c>
      <c r="C25" s="61">
        <v>10000</v>
      </c>
      <c r="D25" s="61">
        <v>10</v>
      </c>
      <c r="E25" s="52"/>
      <c r="F25" s="13">
        <f t="shared" si="2"/>
        <v>100000</v>
      </c>
      <c r="G25" s="14">
        <f t="shared" si="3"/>
        <v>138.88888888888889</v>
      </c>
      <c r="H25" s="64"/>
    </row>
    <row r="26" spans="1:8" s="22" customFormat="1" ht="14.25">
      <c r="A26" s="42" t="s">
        <v>63</v>
      </c>
      <c r="B26" s="17" t="s">
        <v>65</v>
      </c>
      <c r="C26" s="61">
        <v>10000</v>
      </c>
      <c r="D26" s="61">
        <v>10</v>
      </c>
      <c r="E26" s="52"/>
      <c r="F26" s="13">
        <f t="shared" si="2"/>
        <v>100000</v>
      </c>
      <c r="G26" s="14">
        <f t="shared" si="3"/>
        <v>138.88888888888889</v>
      </c>
      <c r="H26" s="64"/>
    </row>
    <row r="27" spans="1:8" s="22" customFormat="1" ht="28.5">
      <c r="A27" s="29" t="s">
        <v>66</v>
      </c>
      <c r="B27" s="17" t="s">
        <v>67</v>
      </c>
      <c r="C27" s="61">
        <v>10000</v>
      </c>
      <c r="D27" s="61">
        <v>10</v>
      </c>
      <c r="E27" s="52"/>
      <c r="F27" s="13">
        <f t="shared" si="2"/>
        <v>100000</v>
      </c>
      <c r="G27" s="14">
        <f t="shared" si="3"/>
        <v>138.88888888888889</v>
      </c>
      <c r="H27" s="64"/>
    </row>
    <row r="28" spans="1:8" s="22" customFormat="1" ht="42.75">
      <c r="A28" s="29" t="s">
        <v>66</v>
      </c>
      <c r="B28" s="11" t="s">
        <v>68</v>
      </c>
      <c r="C28" s="61">
        <v>10000</v>
      </c>
      <c r="D28" s="61">
        <v>10</v>
      </c>
      <c r="E28" s="52"/>
      <c r="F28" s="13">
        <f t="shared" si="2"/>
        <v>100000</v>
      </c>
      <c r="G28" s="14">
        <f t="shared" si="3"/>
        <v>138.88888888888889</v>
      </c>
      <c r="H28" s="64"/>
    </row>
    <row r="29" spans="1:8" s="22" customFormat="1" ht="28.5">
      <c r="A29" s="29" t="s">
        <v>66</v>
      </c>
      <c r="B29" s="11" t="s">
        <v>69</v>
      </c>
      <c r="C29" s="61">
        <v>10000</v>
      </c>
      <c r="D29" s="61">
        <v>10</v>
      </c>
      <c r="E29" s="52"/>
      <c r="F29" s="13">
        <f t="shared" si="2"/>
        <v>100000</v>
      </c>
      <c r="G29" s="14">
        <f t="shared" si="3"/>
        <v>138.88888888888889</v>
      </c>
      <c r="H29" s="64"/>
    </row>
    <row r="30" spans="1:8" s="22" customFormat="1" ht="14.25">
      <c r="A30" s="29" t="s">
        <v>70</v>
      </c>
      <c r="B30" s="18" t="s">
        <v>71</v>
      </c>
      <c r="C30" s="61">
        <v>10000</v>
      </c>
      <c r="D30" s="61">
        <v>10</v>
      </c>
      <c r="E30" s="52"/>
      <c r="F30" s="13">
        <f t="shared" ref="F30:F31" si="4">C30*D30</f>
        <v>100000</v>
      </c>
      <c r="G30" s="14">
        <f t="shared" ref="G30:G36" si="5">F30/$G$11</f>
        <v>138.88888888888889</v>
      </c>
      <c r="H30" s="64"/>
    </row>
    <row r="31" spans="1:8" s="22" customFormat="1" ht="28.5">
      <c r="A31" s="29" t="s">
        <v>72</v>
      </c>
      <c r="B31" s="18" t="s">
        <v>73</v>
      </c>
      <c r="C31" s="61">
        <v>10000</v>
      </c>
      <c r="D31" s="61">
        <v>10</v>
      </c>
      <c r="E31" s="52"/>
      <c r="F31" s="13">
        <f t="shared" si="4"/>
        <v>100000</v>
      </c>
      <c r="G31" s="14">
        <f t="shared" si="5"/>
        <v>138.88888888888889</v>
      </c>
      <c r="H31" s="64"/>
    </row>
    <row r="32" spans="1:8" s="22" customFormat="1" ht="14.25">
      <c r="A32" s="42" t="s">
        <v>74</v>
      </c>
      <c r="B32" s="11" t="s">
        <v>75</v>
      </c>
      <c r="C32" s="61">
        <v>100</v>
      </c>
      <c r="D32" s="61">
        <v>100</v>
      </c>
      <c r="E32" s="61">
        <v>10</v>
      </c>
      <c r="F32" s="13">
        <f t="shared" ref="F32:F38" si="6">C32*E32*D32</f>
        <v>100000</v>
      </c>
      <c r="G32" s="14">
        <f t="shared" si="5"/>
        <v>138.88888888888889</v>
      </c>
      <c r="H32" s="64"/>
    </row>
    <row r="33" spans="1:8" s="22" customFormat="1" ht="28.5">
      <c r="A33" s="42" t="s">
        <v>74</v>
      </c>
      <c r="B33" s="16" t="s">
        <v>76</v>
      </c>
      <c r="C33" s="61">
        <v>100</v>
      </c>
      <c r="D33" s="61">
        <v>100</v>
      </c>
      <c r="E33" s="61">
        <v>10</v>
      </c>
      <c r="F33" s="13">
        <f t="shared" si="6"/>
        <v>100000</v>
      </c>
      <c r="G33" s="14">
        <f t="shared" si="5"/>
        <v>138.88888888888889</v>
      </c>
      <c r="H33" s="64"/>
    </row>
    <row r="34" spans="1:8" s="22" customFormat="1" ht="28.5">
      <c r="A34" s="42" t="s">
        <v>74</v>
      </c>
      <c r="B34" s="11" t="s">
        <v>77</v>
      </c>
      <c r="C34" s="61">
        <v>100</v>
      </c>
      <c r="D34" s="61">
        <v>100</v>
      </c>
      <c r="E34" s="61">
        <v>10</v>
      </c>
      <c r="F34" s="13">
        <f t="shared" si="6"/>
        <v>100000</v>
      </c>
      <c r="G34" s="14">
        <f t="shared" si="5"/>
        <v>138.88888888888889</v>
      </c>
      <c r="H34" s="64"/>
    </row>
    <row r="35" spans="1:8" s="22" customFormat="1" ht="28.5">
      <c r="A35" s="42" t="s">
        <v>74</v>
      </c>
      <c r="B35" s="11" t="s">
        <v>78</v>
      </c>
      <c r="C35" s="61">
        <v>100</v>
      </c>
      <c r="D35" s="61">
        <v>100</v>
      </c>
      <c r="E35" s="61">
        <v>10</v>
      </c>
      <c r="F35" s="13">
        <f t="shared" si="6"/>
        <v>100000</v>
      </c>
      <c r="G35" s="14">
        <f t="shared" si="5"/>
        <v>138.88888888888889</v>
      </c>
      <c r="H35" s="64"/>
    </row>
    <row r="36" spans="1:8" s="22" customFormat="1" ht="28.5">
      <c r="A36" s="29" t="s">
        <v>79</v>
      </c>
      <c r="B36" s="11" t="s">
        <v>80</v>
      </c>
      <c r="C36" s="61">
        <v>100</v>
      </c>
      <c r="D36" s="61">
        <v>100</v>
      </c>
      <c r="E36" s="61">
        <v>10</v>
      </c>
      <c r="F36" s="13">
        <f t="shared" si="6"/>
        <v>100000</v>
      </c>
      <c r="G36" s="14">
        <f t="shared" si="5"/>
        <v>138.88888888888889</v>
      </c>
      <c r="H36" s="64"/>
    </row>
    <row r="37" spans="1:8" s="22" customFormat="1" ht="42.75">
      <c r="A37" s="29" t="s">
        <v>79</v>
      </c>
      <c r="B37" s="11" t="s">
        <v>81</v>
      </c>
      <c r="C37" s="61">
        <v>100</v>
      </c>
      <c r="D37" s="61">
        <v>100</v>
      </c>
      <c r="E37" s="61">
        <v>10</v>
      </c>
      <c r="F37" s="13">
        <f t="shared" si="6"/>
        <v>100000</v>
      </c>
      <c r="G37" s="14">
        <f t="shared" ref="G37:G38" si="7">F37/$G$11</f>
        <v>138.88888888888889</v>
      </c>
      <c r="H37" s="64"/>
    </row>
    <row r="38" spans="1:8" s="22" customFormat="1" ht="28.5">
      <c r="A38" s="29" t="s">
        <v>79</v>
      </c>
      <c r="B38" s="11" t="s">
        <v>82</v>
      </c>
      <c r="C38" s="61">
        <v>100</v>
      </c>
      <c r="D38" s="61">
        <v>100</v>
      </c>
      <c r="E38" s="61">
        <v>10</v>
      </c>
      <c r="F38" s="13">
        <f t="shared" si="6"/>
        <v>100000</v>
      </c>
      <c r="G38" s="14">
        <f t="shared" si="7"/>
        <v>138.88888888888889</v>
      </c>
      <c r="H38" s="64"/>
    </row>
    <row r="39" spans="1:8" s="22" customFormat="1" ht="14.25">
      <c r="A39" s="43"/>
      <c r="B39" s="12"/>
      <c r="C39" s="61"/>
      <c r="D39" s="61"/>
      <c r="E39" s="61"/>
      <c r="F39" s="13">
        <f>C39*E39*D39</f>
        <v>0</v>
      </c>
      <c r="G39" s="14">
        <f t="shared" ref="G39" si="8">F39/$G$11</f>
        <v>0</v>
      </c>
      <c r="H39" s="64"/>
    </row>
    <row r="40" spans="1:8" s="22" customFormat="1" ht="20.25">
      <c r="A40" s="2"/>
      <c r="B40" s="2"/>
      <c r="C40" s="2"/>
      <c r="D40" s="2"/>
      <c r="E40" s="2"/>
      <c r="F40" s="47">
        <f>SUM(F14:F38)</f>
        <v>2500000</v>
      </c>
      <c r="G40" s="47">
        <f>SUM(G14:G38)</f>
        <v>3472.2222222222204</v>
      </c>
    </row>
    <row r="41" spans="1:8" s="22" customFormat="1" ht="26.25">
      <c r="A41" s="23"/>
      <c r="B41" s="19"/>
      <c r="C41" s="19"/>
      <c r="D41" s="19"/>
      <c r="E41" s="20"/>
      <c r="F41" s="21"/>
      <c r="G41" s="21"/>
    </row>
    <row r="42" spans="1:8" s="22" customFormat="1" ht="26.25">
      <c r="A42" s="23"/>
      <c r="B42" s="19"/>
      <c r="C42" s="19"/>
      <c r="D42" s="19"/>
      <c r="E42" s="20"/>
      <c r="F42" s="21"/>
      <c r="G42" s="21"/>
    </row>
    <row r="43" spans="1:8" s="22" customFormat="1" ht="26.25">
      <c r="A43" s="23"/>
      <c r="B43" s="19"/>
      <c r="C43" s="19"/>
      <c r="D43" s="19"/>
      <c r="E43" s="20"/>
      <c r="F43" s="21"/>
      <c r="G43" s="21"/>
    </row>
    <row r="44" spans="1:8" s="22" customFormat="1" ht="26.25">
      <c r="A44" s="23"/>
      <c r="B44" s="19"/>
      <c r="C44" s="19"/>
      <c r="D44" s="19"/>
      <c r="E44" s="20"/>
      <c r="F44" s="21"/>
      <c r="G44" s="21"/>
    </row>
    <row r="45" spans="1:8" s="22" customFormat="1" ht="26.25">
      <c r="A45" s="23"/>
      <c r="B45" s="19"/>
      <c r="C45" s="19"/>
      <c r="D45" s="19"/>
      <c r="E45" s="20"/>
      <c r="F45" s="21"/>
      <c r="G45" s="21"/>
    </row>
    <row r="46" spans="1:8" s="22" customFormat="1" ht="26.25">
      <c r="A46" s="23"/>
      <c r="B46" s="19"/>
      <c r="C46" s="19"/>
      <c r="D46" s="19"/>
      <c r="E46" s="20"/>
      <c r="F46" s="21"/>
      <c r="G46" s="21"/>
    </row>
    <row r="47" spans="1:8" s="22" customFormat="1" ht="26.25">
      <c r="A47" s="23"/>
      <c r="B47" s="19"/>
      <c r="C47" s="19"/>
      <c r="D47" s="19"/>
      <c r="E47" s="20"/>
      <c r="F47" s="21"/>
      <c r="G47" s="21"/>
    </row>
    <row r="48" spans="1:8" s="22" customFormat="1" ht="26.25">
      <c r="A48" s="23"/>
      <c r="B48" s="19"/>
      <c r="C48" s="19"/>
      <c r="D48" s="19"/>
      <c r="E48" s="20"/>
      <c r="F48" s="21"/>
      <c r="G48" s="21"/>
    </row>
    <row r="49" spans="1:7" s="22" customFormat="1" ht="26.25">
      <c r="A49" s="23"/>
      <c r="B49" s="19"/>
      <c r="C49" s="19"/>
      <c r="D49" s="19"/>
      <c r="E49" s="20"/>
      <c r="F49" s="21"/>
      <c r="G49" s="21"/>
    </row>
    <row r="50" spans="1:7" s="22" customFormat="1" ht="26.25">
      <c r="A50" s="23"/>
      <c r="B50" s="19"/>
      <c r="C50" s="19"/>
      <c r="D50" s="19"/>
      <c r="E50" s="20"/>
      <c r="F50" s="21"/>
      <c r="G50" s="21"/>
    </row>
    <row r="51" spans="1:7" s="22" customFormat="1" ht="26.25">
      <c r="A51" s="23"/>
      <c r="B51" s="19"/>
      <c r="C51" s="19"/>
      <c r="D51" s="19"/>
      <c r="E51" s="20"/>
      <c r="F51" s="21"/>
      <c r="G51" s="21"/>
    </row>
    <row r="52" spans="1:7" s="22" customFormat="1" ht="26.25">
      <c r="A52" s="23"/>
      <c r="B52" s="19"/>
      <c r="C52" s="19"/>
      <c r="D52" s="19"/>
      <c r="E52" s="20"/>
      <c r="F52" s="21"/>
      <c r="G52" s="21"/>
    </row>
    <row r="53" spans="1:7" s="22" customFormat="1" ht="26.25">
      <c r="A53" s="23"/>
      <c r="B53" s="19"/>
      <c r="C53" s="19"/>
      <c r="D53" s="19"/>
      <c r="E53" s="20"/>
      <c r="F53" s="21"/>
      <c r="G53" s="21"/>
    </row>
    <row r="54" spans="1:7" s="22" customFormat="1" ht="26.25">
      <c r="A54" s="23"/>
      <c r="B54" s="19"/>
      <c r="C54" s="19"/>
      <c r="D54" s="19"/>
      <c r="E54" s="20"/>
      <c r="F54" s="21"/>
      <c r="G54" s="21"/>
    </row>
    <row r="55" spans="1:7" s="22" customFormat="1" ht="26.25">
      <c r="A55" s="23"/>
      <c r="B55" s="19"/>
      <c r="C55" s="19"/>
      <c r="D55" s="19"/>
      <c r="E55" s="20"/>
      <c r="F55" s="21"/>
      <c r="G55" s="21"/>
    </row>
    <row r="56" spans="1:7" s="22" customFormat="1" ht="26.25">
      <c r="A56" s="23"/>
      <c r="B56" s="19"/>
      <c r="C56" s="19"/>
      <c r="D56" s="19"/>
      <c r="E56" s="20"/>
      <c r="F56" s="21"/>
      <c r="G56" s="21"/>
    </row>
    <row r="57" spans="1:7" s="22" customFormat="1" ht="26.25">
      <c r="G57" s="21"/>
    </row>
    <row r="58" spans="1:7" s="22" customFormat="1" ht="26.25">
      <c r="G58" s="21"/>
    </row>
    <row r="59" spans="1:7" s="22" customFormat="1" ht="26.25">
      <c r="G59" s="21"/>
    </row>
    <row r="60" spans="1:7" s="22" customFormat="1" ht="26.25">
      <c r="G60" s="21"/>
    </row>
    <row r="61" spans="1:7" s="22" customFormat="1" ht="26.25">
      <c r="G61" s="21"/>
    </row>
    <row r="62" spans="1:7" s="22" customFormat="1" ht="26.25">
      <c r="G62" s="21"/>
    </row>
    <row r="63" spans="1:7" s="22" customFormat="1" ht="26.25">
      <c r="G63" s="21"/>
    </row>
    <row r="64" spans="1:7" s="22" customFormat="1" ht="26.25">
      <c r="G64" s="21"/>
    </row>
    <row r="65" spans="7:7" s="22" customFormat="1" ht="26.25">
      <c r="G65" s="21"/>
    </row>
    <row r="66" spans="7:7" s="22" customFormat="1" ht="26.25">
      <c r="G66" s="21"/>
    </row>
    <row r="67" spans="7:7" s="22" customFormat="1" ht="26.25">
      <c r="G67" s="21"/>
    </row>
    <row r="68" spans="7:7" s="22" customFormat="1" ht="26.25">
      <c r="G68" s="21"/>
    </row>
    <row r="69" spans="7:7" s="22" customFormat="1" ht="26.25">
      <c r="G69" s="21"/>
    </row>
    <row r="70" spans="7:7" s="22" customFormat="1" ht="26.25">
      <c r="G70" s="21"/>
    </row>
    <row r="71" spans="7:7" s="22" customFormat="1" ht="26.25">
      <c r="G71" s="21"/>
    </row>
    <row r="72" spans="7:7" s="22" customFormat="1"/>
    <row r="73" spans="7:7" s="22" customFormat="1"/>
    <row r="74" spans="7:7" s="22" customFormat="1"/>
    <row r="75" spans="7:7" s="22" customFormat="1"/>
    <row r="76" spans="7:7" s="22" customFormat="1"/>
    <row r="77" spans="7:7" s="22" customFormat="1"/>
    <row r="78" spans="7:7" s="22" customFormat="1"/>
    <row r="79" spans="7:7" s="22" customFormat="1"/>
    <row r="80" spans="7:7" s="22" customFormat="1"/>
    <row r="81" s="22" customFormat="1"/>
    <row r="82" s="22" customFormat="1"/>
    <row r="83" s="22" customFormat="1"/>
    <row r="84" s="22" customFormat="1"/>
    <row r="85" s="22" customFormat="1"/>
    <row r="86" s="22" customFormat="1"/>
    <row r="87" s="22" customFormat="1"/>
    <row r="88" s="22" customFormat="1"/>
    <row r="89" s="22" customFormat="1"/>
    <row r="90" s="22" customFormat="1"/>
    <row r="91" s="22" customFormat="1"/>
    <row r="92" s="22" customFormat="1"/>
    <row r="93" s="22" customFormat="1"/>
    <row r="94" s="22" customFormat="1"/>
    <row r="95" s="22" customFormat="1"/>
    <row r="96" s="22" customFormat="1"/>
    <row r="97" s="22" customFormat="1"/>
    <row r="98" s="22" customFormat="1"/>
    <row r="99" s="22" customFormat="1"/>
    <row r="100" s="22" customFormat="1"/>
    <row r="101" s="22" customFormat="1"/>
    <row r="102" s="22" customFormat="1"/>
    <row r="103" s="22" customFormat="1"/>
    <row r="104" s="22" customFormat="1"/>
    <row r="105" s="22" customFormat="1"/>
    <row r="106" s="22" customFormat="1"/>
    <row r="107" s="22" customFormat="1"/>
    <row r="108" s="22" customFormat="1"/>
    <row r="109" s="22" customFormat="1"/>
    <row r="110" s="22" customFormat="1"/>
    <row r="111" s="22" customFormat="1"/>
    <row r="112" s="22" customFormat="1"/>
    <row r="113" s="22" customFormat="1"/>
    <row r="114" s="22" customFormat="1"/>
    <row r="115" s="22" customFormat="1"/>
    <row r="116" s="22" customFormat="1"/>
    <row r="117" s="22" customFormat="1"/>
    <row r="118" s="22" customFormat="1"/>
    <row r="119" s="22" customFormat="1"/>
    <row r="120" s="22" customFormat="1"/>
    <row r="121" s="22" customFormat="1"/>
    <row r="122" s="22" customFormat="1"/>
    <row r="123" s="22" customFormat="1"/>
    <row r="124" s="22" customFormat="1"/>
    <row r="125" s="22" customFormat="1"/>
    <row r="126" s="22" customFormat="1"/>
    <row r="127" s="22" customFormat="1"/>
    <row r="128" s="22" customFormat="1"/>
    <row r="129" s="22" customFormat="1"/>
    <row r="130" s="22" customFormat="1"/>
    <row r="131" s="22" customFormat="1"/>
    <row r="132" s="22" customFormat="1"/>
    <row r="133" s="22" customFormat="1"/>
    <row r="134" s="22" customFormat="1"/>
    <row r="135" s="22" customFormat="1"/>
    <row r="136" s="22" customFormat="1"/>
    <row r="137" s="22" customFormat="1"/>
    <row r="138" s="22" customFormat="1"/>
    <row r="139" s="22" customFormat="1"/>
    <row r="140" s="22" customFormat="1"/>
    <row r="141" s="22" customFormat="1"/>
    <row r="142" s="22" customFormat="1"/>
    <row r="143" s="22" customFormat="1"/>
    <row r="144" s="22" customFormat="1"/>
    <row r="145" s="22" customFormat="1"/>
    <row r="146" s="22" customFormat="1"/>
    <row r="147" s="22" customFormat="1"/>
    <row r="148" s="22" customFormat="1"/>
    <row r="149" s="22" customFormat="1"/>
    <row r="150" s="22" customFormat="1"/>
    <row r="151" s="22" customFormat="1"/>
    <row r="152" s="22" customFormat="1"/>
    <row r="153" s="22" customFormat="1"/>
    <row r="154" s="22" customFormat="1"/>
    <row r="155" s="22" customFormat="1"/>
    <row r="156" s="22" customFormat="1"/>
    <row r="157" s="22" customFormat="1"/>
    <row r="158" s="22" customFormat="1"/>
    <row r="159" s="22" customFormat="1"/>
    <row r="160" s="22" customFormat="1"/>
    <row r="161" s="22" customFormat="1"/>
    <row r="162" s="22" customFormat="1"/>
    <row r="163" s="22" customFormat="1"/>
    <row r="164" s="22" customFormat="1"/>
    <row r="165" s="22" customFormat="1"/>
    <row r="166" s="22" customFormat="1"/>
    <row r="167" s="22" customFormat="1"/>
    <row r="168" s="22" customFormat="1"/>
    <row r="169" s="22" customFormat="1"/>
    <row r="170" s="22" customFormat="1"/>
    <row r="171" s="22" customFormat="1"/>
    <row r="172" s="22" customFormat="1"/>
    <row r="173" s="22" customFormat="1"/>
    <row r="174" s="22" customFormat="1"/>
    <row r="175" s="22" customFormat="1"/>
    <row r="176" s="22" customFormat="1"/>
    <row r="177" spans="1:7" s="22" customFormat="1"/>
    <row r="178" spans="1:7" s="22" customFormat="1"/>
    <row r="179" spans="1:7" s="22" customFormat="1"/>
    <row r="180" spans="1:7" s="22" customFormat="1"/>
    <row r="181" spans="1:7" s="22" customFormat="1"/>
    <row r="182" spans="1:7">
      <c r="A182" s="22"/>
      <c r="B182" s="22"/>
      <c r="C182" s="22"/>
      <c r="D182" s="22"/>
      <c r="E182" s="22"/>
      <c r="F182" s="22"/>
      <c r="G182" s="22"/>
    </row>
    <row r="183" spans="1:7">
      <c r="A183" s="22"/>
      <c r="B183" s="22"/>
      <c r="C183" s="22"/>
      <c r="D183" s="22"/>
      <c r="E183" s="22"/>
      <c r="F183" s="22"/>
      <c r="G183" s="22"/>
    </row>
    <row r="184" spans="1:7">
      <c r="A184" s="22"/>
      <c r="B184" s="22"/>
      <c r="C184" s="22"/>
      <c r="D184" s="22"/>
      <c r="E184" s="22"/>
      <c r="F184" s="22"/>
      <c r="G184" s="22"/>
    </row>
  </sheetData>
  <mergeCells count="4">
    <mergeCell ref="B4:G4"/>
    <mergeCell ref="B7:G7"/>
    <mergeCell ref="B5:G5"/>
    <mergeCell ref="B6:G6"/>
  </mergeCells>
  <pageMargins left="0.511811024" right="0.511811024" top="0.78740157499999996" bottom="0.78740157499999996" header="0.31496062000000002" footer="0.31496062000000002"/>
  <pageSetup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FC08F36-8EA5-4DD1-902C-C78749A6ADCF}">
          <x14:formula1>
            <xm:f>Planilha1!$D$10:$D$14</xm:f>
          </x14:formula1>
          <xm:sqref>D8</xm:sqref>
        </x14:dataValidation>
        <x14:dataValidation type="list" allowBlank="1" showInputMessage="1" showErrorMessage="1" xr:uid="{00164729-7CEA-4D78-875C-66213E985303}">
          <x14:formula1>
            <xm:f>Planilha1!$C$10:$C$21</xm:f>
          </x14:formula1>
          <xm:sqref>C8:D8</xm:sqref>
        </x14:dataValidation>
        <x14:dataValidation type="list" allowBlank="1" showInputMessage="1" showErrorMessage="1" xr:uid="{8E11C774-219E-4EB5-B36B-2686C9B14E4C}">
          <x14:formula1>
            <xm:f>Planilha1!$B$10:$B$40</xm:f>
          </x14:formula1>
          <xm:sqref>B8</xm:sqref>
        </x14:dataValidation>
        <x14:dataValidation type="list" allowBlank="1" showInputMessage="1" showErrorMessage="1" xr:uid="{B928A693-FCCD-416F-98C6-EFCD97814839}">
          <x14:formula1>
            <xm:f>Planilha1!$A$10:$A$31</xm:f>
          </x14:formula1>
          <xm:sqref>B6:G6</xm:sqref>
        </x14:dataValidation>
        <x14:dataValidation type="list" allowBlank="1" showInputMessage="1" showErrorMessage="1" xr:uid="{7159194D-3E9F-461A-B9A4-188E477B6DE0}">
          <x14:formula1>
            <xm:f>Planilha1!$A$43:$A$52</xm:f>
          </x14:formula1>
          <xm:sqref>B7:G7</xm:sqref>
        </x14:dataValidation>
        <x14:dataValidation type="list" allowBlank="1" showInputMessage="1" showErrorMessage="1" xr:uid="{27E93DEF-C1BA-4A3E-AEDF-B6AD1CA4FB57}">
          <x14:formula1>
            <xm:f>Planilha1!$F$10:$F$22</xm:f>
          </x14:formula1>
          <xm:sqref>B4:G4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13AAD-A61A-4169-8CA2-B46ACAF63312}">
  <dimension ref="A4:F52"/>
  <sheetViews>
    <sheetView topLeftCell="A10" workbookViewId="0">
      <selection activeCell="G15" sqref="G15"/>
    </sheetView>
  </sheetViews>
  <sheetFormatPr defaultColWidth="9.140625" defaultRowHeight="15"/>
  <cols>
    <col min="1" max="1" width="57" bestFit="1" customWidth="1"/>
    <col min="2" max="2" width="3.85546875" bestFit="1" customWidth="1"/>
    <col min="3" max="3" width="11.42578125" bestFit="1" customWidth="1"/>
    <col min="6" max="6" width="111.42578125" bestFit="1" customWidth="1"/>
  </cols>
  <sheetData>
    <row r="4" spans="1:6">
      <c r="A4" s="28" t="s">
        <v>12</v>
      </c>
    </row>
    <row r="5" spans="1:6">
      <c r="A5" s="29" t="s">
        <v>23</v>
      </c>
    </row>
    <row r="6" spans="1:6">
      <c r="A6" s="29" t="s">
        <v>24</v>
      </c>
    </row>
    <row r="7" spans="1:6" ht="28.5">
      <c r="A7" s="29" t="s">
        <v>25</v>
      </c>
    </row>
    <row r="9" spans="1:6">
      <c r="A9" t="s">
        <v>83</v>
      </c>
      <c r="B9" t="s">
        <v>84</v>
      </c>
      <c r="C9" t="s">
        <v>85</v>
      </c>
      <c r="D9" t="s">
        <v>86</v>
      </c>
      <c r="F9" t="s">
        <v>87</v>
      </c>
    </row>
    <row r="10" spans="1:6">
      <c r="A10" t="s">
        <v>29</v>
      </c>
      <c r="B10" s="37">
        <v>1</v>
      </c>
      <c r="C10" t="s">
        <v>88</v>
      </c>
      <c r="D10">
        <v>2019</v>
      </c>
      <c r="F10" t="s">
        <v>89</v>
      </c>
    </row>
    <row r="11" spans="1:6">
      <c r="A11" t="s">
        <v>90</v>
      </c>
      <c r="B11" s="37">
        <f>B10+1</f>
        <v>2</v>
      </c>
      <c r="C11" t="s">
        <v>91</v>
      </c>
      <c r="D11">
        <v>2020</v>
      </c>
      <c r="F11" t="s">
        <v>92</v>
      </c>
    </row>
    <row r="12" spans="1:6">
      <c r="A12" t="s">
        <v>93</v>
      </c>
      <c r="B12" s="37">
        <f t="shared" ref="B12:B39" si="0">B11+1</f>
        <v>3</v>
      </c>
      <c r="C12" t="s">
        <v>94</v>
      </c>
      <c r="D12">
        <v>2021</v>
      </c>
      <c r="F12" t="s">
        <v>3</v>
      </c>
    </row>
    <row r="13" spans="1:6">
      <c r="A13" t="s">
        <v>6</v>
      </c>
      <c r="B13" s="37">
        <f t="shared" si="0"/>
        <v>4</v>
      </c>
      <c r="C13" t="s">
        <v>95</v>
      </c>
      <c r="D13">
        <v>2022</v>
      </c>
      <c r="F13" t="s">
        <v>96</v>
      </c>
    </row>
    <row r="14" spans="1:6">
      <c r="A14" t="s">
        <v>38</v>
      </c>
      <c r="B14" s="37">
        <f t="shared" si="0"/>
        <v>5</v>
      </c>
      <c r="C14" t="s">
        <v>97</v>
      </c>
      <c r="D14">
        <v>2023</v>
      </c>
      <c r="F14" t="s">
        <v>98</v>
      </c>
    </row>
    <row r="15" spans="1:6">
      <c r="A15" t="s">
        <v>99</v>
      </c>
      <c r="B15" s="37">
        <f t="shared" si="0"/>
        <v>6</v>
      </c>
      <c r="C15" t="s">
        <v>100</v>
      </c>
      <c r="F15" t="s">
        <v>101</v>
      </c>
    </row>
    <row r="16" spans="1:6">
      <c r="A16" t="s">
        <v>102</v>
      </c>
      <c r="B16" s="37">
        <f t="shared" si="0"/>
        <v>7</v>
      </c>
      <c r="C16" t="s">
        <v>103</v>
      </c>
      <c r="F16" t="s">
        <v>104</v>
      </c>
    </row>
    <row r="17" spans="1:6">
      <c r="A17" t="s">
        <v>105</v>
      </c>
      <c r="B17" s="37">
        <f t="shared" si="0"/>
        <v>8</v>
      </c>
      <c r="C17" t="s">
        <v>106</v>
      </c>
      <c r="F17" t="s">
        <v>28</v>
      </c>
    </row>
    <row r="18" spans="1:6">
      <c r="A18" t="s">
        <v>107</v>
      </c>
      <c r="B18" s="37">
        <f t="shared" si="0"/>
        <v>9</v>
      </c>
      <c r="C18" t="s">
        <v>108</v>
      </c>
      <c r="F18" t="s">
        <v>109</v>
      </c>
    </row>
    <row r="19" spans="1:6">
      <c r="A19" t="s">
        <v>110</v>
      </c>
      <c r="B19" s="37">
        <f t="shared" si="0"/>
        <v>10</v>
      </c>
      <c r="C19" t="s">
        <v>111</v>
      </c>
      <c r="F19" t="s">
        <v>112</v>
      </c>
    </row>
    <row r="20" spans="1:6">
      <c r="A20" t="s">
        <v>113</v>
      </c>
      <c r="B20" s="37">
        <f t="shared" si="0"/>
        <v>11</v>
      </c>
      <c r="C20" t="s">
        <v>114</v>
      </c>
      <c r="F20" t="s">
        <v>115</v>
      </c>
    </row>
    <row r="21" spans="1:6">
      <c r="A21" t="s">
        <v>116</v>
      </c>
      <c r="B21" s="37">
        <f t="shared" si="0"/>
        <v>12</v>
      </c>
      <c r="C21" t="s">
        <v>117</v>
      </c>
      <c r="F21" t="s">
        <v>118</v>
      </c>
    </row>
    <row r="22" spans="1:6">
      <c r="A22" t="s">
        <v>119</v>
      </c>
      <c r="B22" s="37">
        <f t="shared" si="0"/>
        <v>13</v>
      </c>
      <c r="F22" t="s">
        <v>120</v>
      </c>
    </row>
    <row r="23" spans="1:6">
      <c r="A23" t="s">
        <v>121</v>
      </c>
      <c r="B23" s="37">
        <f t="shared" si="0"/>
        <v>14</v>
      </c>
    </row>
    <row r="24" spans="1:6">
      <c r="A24" t="s">
        <v>122</v>
      </c>
      <c r="B24" s="37">
        <f t="shared" si="0"/>
        <v>15</v>
      </c>
    </row>
    <row r="25" spans="1:6">
      <c r="A25" t="s">
        <v>123</v>
      </c>
      <c r="B25" s="37">
        <f t="shared" si="0"/>
        <v>16</v>
      </c>
    </row>
    <row r="26" spans="1:6">
      <c r="A26" t="s">
        <v>124</v>
      </c>
      <c r="B26" s="37">
        <f t="shared" si="0"/>
        <v>17</v>
      </c>
    </row>
    <row r="27" spans="1:6">
      <c r="A27" t="s">
        <v>125</v>
      </c>
      <c r="B27" s="37">
        <f t="shared" si="0"/>
        <v>18</v>
      </c>
    </row>
    <row r="28" spans="1:6">
      <c r="A28" t="s">
        <v>126</v>
      </c>
      <c r="B28" s="37">
        <f t="shared" si="0"/>
        <v>19</v>
      </c>
    </row>
    <row r="29" spans="1:6">
      <c r="A29" t="s">
        <v>127</v>
      </c>
      <c r="B29" s="37">
        <f t="shared" si="0"/>
        <v>20</v>
      </c>
    </row>
    <row r="30" spans="1:6">
      <c r="A30" t="s">
        <v>128</v>
      </c>
      <c r="B30" s="37">
        <f t="shared" si="0"/>
        <v>21</v>
      </c>
    </row>
    <row r="31" spans="1:6">
      <c r="A31" t="s">
        <v>129</v>
      </c>
      <c r="B31" s="37">
        <f t="shared" si="0"/>
        <v>22</v>
      </c>
    </row>
    <row r="32" spans="1:6">
      <c r="B32" s="37">
        <f t="shared" si="0"/>
        <v>23</v>
      </c>
    </row>
    <row r="33" spans="1:2">
      <c r="B33" s="37">
        <f t="shared" si="0"/>
        <v>24</v>
      </c>
    </row>
    <row r="34" spans="1:2">
      <c r="B34" s="37">
        <f t="shared" si="0"/>
        <v>25</v>
      </c>
    </row>
    <row r="35" spans="1:2">
      <c r="B35" s="37">
        <f>B34+1</f>
        <v>26</v>
      </c>
    </row>
    <row r="36" spans="1:2">
      <c r="B36" s="37">
        <f t="shared" si="0"/>
        <v>27</v>
      </c>
    </row>
    <row r="37" spans="1:2">
      <c r="B37" s="37">
        <f t="shared" si="0"/>
        <v>28</v>
      </c>
    </row>
    <row r="38" spans="1:2">
      <c r="B38" s="37">
        <f t="shared" si="0"/>
        <v>29</v>
      </c>
    </row>
    <row r="39" spans="1:2">
      <c r="B39" s="37">
        <f t="shared" si="0"/>
        <v>30</v>
      </c>
    </row>
    <row r="40" spans="1:2">
      <c r="B40" s="37">
        <f>B39+1</f>
        <v>31</v>
      </c>
    </row>
    <row r="42" spans="1:2">
      <c r="A42" t="s">
        <v>130</v>
      </c>
    </row>
    <row r="43" spans="1:2">
      <c r="A43" t="s">
        <v>131</v>
      </c>
    </row>
    <row r="44" spans="1:2">
      <c r="A44" t="s">
        <v>132</v>
      </c>
    </row>
    <row r="45" spans="1:2">
      <c r="A45" t="s">
        <v>133</v>
      </c>
    </row>
    <row r="46" spans="1:2">
      <c r="A46" t="s">
        <v>134</v>
      </c>
    </row>
    <row r="47" spans="1:2">
      <c r="A47" t="s">
        <v>135</v>
      </c>
    </row>
    <row r="48" spans="1:2">
      <c r="A48" t="s">
        <v>136</v>
      </c>
    </row>
    <row r="49" spans="1:1">
      <c r="A49" t="s">
        <v>137</v>
      </c>
    </row>
    <row r="50" spans="1:1">
      <c r="A50" t="s">
        <v>138</v>
      </c>
    </row>
    <row r="51" spans="1:1">
      <c r="A51" t="s">
        <v>139</v>
      </c>
    </row>
    <row r="52" spans="1:1">
      <c r="A52" t="s">
        <v>140</v>
      </c>
    </row>
  </sheetData>
  <phoneticPr fontId="17" type="noConversion"/>
  <pageMargins left="0.511811024" right="0.511811024" top="0.78740157499999996" bottom="0.78740157499999996" header="0.31496062000000002" footer="0.31496062000000002"/>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5337082E237C468D078D7D812B8786" ma:contentTypeVersion="13" ma:contentTypeDescription="Crie um novo documento." ma:contentTypeScope="" ma:versionID="746f086b7b367cf8f152c356babaf5ec">
  <xsd:schema xmlns:xsd="http://www.w3.org/2001/XMLSchema" xmlns:xs="http://www.w3.org/2001/XMLSchema" xmlns:p="http://schemas.microsoft.com/office/2006/metadata/properties" xmlns:ns2="b7de8c5f-2519-4ec1-ae93-daff44e72864" xmlns:ns3="098ae22d-a6bd-481e-86eb-28b0237a62fd" targetNamespace="http://schemas.microsoft.com/office/2006/metadata/properties" ma:root="true" ma:fieldsID="f60b2d00a79ac7ce388a648335de0b70" ns2:_="" ns3:_="">
    <xsd:import namespace="b7de8c5f-2519-4ec1-ae93-daff44e72864"/>
    <xsd:import namespace="098ae22d-a6bd-481e-86eb-28b0237a62f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de8c5f-2519-4ec1-ae93-daff44e72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8ae22d-a6bd-481e-86eb-28b0237a62fd"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C21889-0520-49F3-8405-7243BA918884}"/>
</file>

<file path=customXml/itemProps2.xml><?xml version="1.0" encoding="utf-8"?>
<ds:datastoreItem xmlns:ds="http://schemas.openxmlformats.org/officeDocument/2006/customXml" ds:itemID="{48A38EAE-48EF-4B9D-8506-C5C92D73060B}"/>
</file>

<file path=customXml/itemProps3.xml><?xml version="1.0" encoding="utf-8"?>
<ds:datastoreItem xmlns:ds="http://schemas.openxmlformats.org/officeDocument/2006/customXml" ds:itemID="{C68413CF-3B1B-44B3-9D54-F9FBF93FC7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Broegaard Jonas</dc:creator>
  <cp:keywords/>
  <dc:description/>
  <cp:lastModifiedBy/>
  <cp:revision/>
  <dcterms:created xsi:type="dcterms:W3CDTF">2021-03-05T12:03:02Z</dcterms:created>
  <dcterms:modified xsi:type="dcterms:W3CDTF">2023-10-04T19:36:26Z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0x010100F65337082E237C468D078D7D812B8786</vt:lpwstr>
  </property>
</Properties>
</file>