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cgrchile-my.sharepoint.com/personal/lbuendiava_contraloria_cl/Documents/SE OLACEFS/02.En trabajo/CCC/FT Metodología AC ODS/Herramientas/3 Herr Valoración confiab cifras/"/>
    </mc:Choice>
  </mc:AlternateContent>
  <xr:revisionPtr revIDLastSave="64" documentId="8_{0F2C5BE7-AA53-480D-88A8-3A53C4A3DB0F}" xr6:coauthVersionLast="45" xr6:coauthVersionMax="45" xr10:uidLastSave="{09541246-8FB6-4B92-8B52-E97CDBECFB08}"/>
  <bookViews>
    <workbookView xWindow="20370" yWindow="-120" windowWidth="19440" windowHeight="15000" xr2:uid="{8428A38B-CD4C-4DDC-97D2-5202810C7EBF}"/>
  </bookViews>
  <sheets>
    <sheet name="Nota Técnica" sheetId="1" r:id="rId1"/>
    <sheet name="Instrucciones" sheetId="2" r:id="rId2"/>
    <sheet name="Escala resumen %" sheetId="4" r:id="rId3"/>
    <sheet name="Val. de indicadores" sheetId="3" r:id="rId4"/>
  </sheets>
  <externalReferences>
    <externalReference r:id="rId5"/>
    <externalReference r:id="rId6"/>
    <externalReference r:id="rId7"/>
  </externalReferences>
  <definedNames>
    <definedName name="acuerdos">#REF!</definedName>
    <definedName name="AUXILIARES">#REF!</definedName>
    <definedName name="base2">'[1]Detalle Ñuble'!$A$2:$A$94</definedName>
    <definedName name="BASEGOB">#REF!</definedName>
    <definedName name="bseptiembre">#REF!</definedName>
    <definedName name="CAMBIO">#REF!</definedName>
    <definedName name="dd">#REF!</definedName>
    <definedName name="ddss">#REF!</definedName>
    <definedName name="FF">#REF!</definedName>
    <definedName name="ley">#REF!</definedName>
    <definedName name="LISTA">'[2]calculo de muestra'!$C$15:$C$81</definedName>
    <definedName name="look">#REF!</definedName>
    <definedName name="planta">#REF!</definedName>
    <definedName name="plantita">#REF!</definedName>
    <definedName name="población">[3]Registro!$B$3</definedName>
    <definedName name="REMU">#REF!</definedName>
    <definedName name="REMUNOV">#REF!</definedName>
    <definedName name="reserva">#REF!</definedName>
    <definedName name="transparente">#REF!</definedName>
    <definedName name="UNO">#REF!</definedName>
    <definedName name="Z_810DB4EF_F3D9_4DDC_8CD8_E68091FDDC3E_.wvu.FilterData" localSheetId="3" hidden="1">'Val. de indicadores'!$A$1:$I$5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8" i="4" l="1"/>
  <c r="D49" i="4"/>
  <c r="B49" i="4" l="1"/>
  <c r="B45" i="4"/>
  <c r="B42" i="4"/>
  <c r="B39" i="4"/>
  <c r="B33" i="4"/>
  <c r="B25" i="4"/>
  <c r="C17" i="4"/>
  <c r="C18" i="4"/>
  <c r="C19" i="4"/>
  <c r="C20" i="4"/>
  <c r="C21" i="4"/>
  <c r="C22" i="4"/>
  <c r="C23" i="4"/>
  <c r="C24" i="4"/>
  <c r="C16" i="4"/>
  <c r="B15" i="4"/>
  <c r="C13" i="4"/>
  <c r="C14" i="4"/>
  <c r="C9" i="4"/>
  <c r="C10" i="4"/>
  <c r="C11" i="4"/>
  <c r="C12" i="4"/>
  <c r="C8" i="4"/>
  <c r="B7" i="4"/>
  <c r="D63" i="4" l="1"/>
  <c r="C46" i="4" l="1"/>
  <c r="C51" i="4" l="1"/>
  <c r="C50" i="4"/>
  <c r="C47" i="4"/>
  <c r="C48" i="4"/>
  <c r="C44" i="4"/>
  <c r="C43" i="4"/>
  <c r="C41" i="4"/>
  <c r="C40" i="4"/>
  <c r="C38" i="4"/>
  <c r="C35" i="4"/>
  <c r="C36" i="4"/>
  <c r="C37" i="4"/>
  <c r="C34" i="4"/>
  <c r="C27" i="4"/>
  <c r="C28" i="4"/>
  <c r="C29" i="4"/>
  <c r="C30" i="4"/>
  <c r="C31" i="4"/>
  <c r="C32" i="4"/>
  <c r="C26" i="4"/>
  <c r="B57" i="4" l="1"/>
  <c r="B64" i="4"/>
  <c r="B63" i="4"/>
  <c r="B62" i="4"/>
  <c r="B61" i="4"/>
  <c r="B60" i="4"/>
  <c r="B59" i="4"/>
  <c r="B58" i="4"/>
  <c r="D52" i="3" l="1"/>
  <c r="E52" i="3" s="1"/>
  <c r="D51" i="4" s="1"/>
  <c r="D51" i="3"/>
  <c r="F51" i="3" s="1"/>
  <c r="D47" i="3"/>
  <c r="E47" i="3" s="1"/>
  <c r="D46" i="4" s="1"/>
  <c r="D48" i="3"/>
  <c r="E48" i="3" s="1"/>
  <c r="D47" i="4" s="1"/>
  <c r="D49" i="3"/>
  <c r="E49" i="3" s="1"/>
  <c r="D48" i="4" s="1"/>
  <c r="D45" i="3"/>
  <c r="E45" i="3" s="1"/>
  <c r="D44" i="4" s="1"/>
  <c r="D44" i="3"/>
  <c r="F44" i="3" s="1"/>
  <c r="D33" i="3"/>
  <c r="E33" i="3" s="1"/>
  <c r="D32" i="4" s="1"/>
  <c r="D28" i="3"/>
  <c r="E28" i="3" s="1"/>
  <c r="D27" i="4" s="1"/>
  <c r="D29" i="3"/>
  <c r="E29" i="3" s="1"/>
  <c r="D28" i="4" s="1"/>
  <c r="D30" i="3"/>
  <c r="E30" i="3" s="1"/>
  <c r="D29" i="4" s="1"/>
  <c r="D31" i="3"/>
  <c r="E31" i="3" s="1"/>
  <c r="D30" i="4" s="1"/>
  <c r="D32" i="3"/>
  <c r="E32" i="3" s="1"/>
  <c r="D31" i="4" s="1"/>
  <c r="D27" i="3"/>
  <c r="D18" i="3"/>
  <c r="E18" i="3" s="1"/>
  <c r="D17" i="4" s="1"/>
  <c r="D19" i="3"/>
  <c r="F19" i="3" s="1"/>
  <c r="D20" i="3"/>
  <c r="D21" i="3"/>
  <c r="E21" i="3" s="1"/>
  <c r="D20" i="4" s="1"/>
  <c r="D22" i="3"/>
  <c r="E22" i="3" s="1"/>
  <c r="D21" i="4" s="1"/>
  <c r="D23" i="3"/>
  <c r="E23" i="3" s="1"/>
  <c r="D22" i="4" s="1"/>
  <c r="D24" i="3"/>
  <c r="E24" i="3" s="1"/>
  <c r="D23" i="4" s="1"/>
  <c r="D25" i="3"/>
  <c r="E25" i="3" s="1"/>
  <c r="D24" i="4" s="1"/>
  <c r="D17" i="3"/>
  <c r="D10" i="3"/>
  <c r="E10" i="3" s="1"/>
  <c r="D9" i="4" s="1"/>
  <c r="D11" i="3"/>
  <c r="F11" i="3" s="1"/>
  <c r="D12" i="3"/>
  <c r="E12" i="3" s="1"/>
  <c r="D11" i="4" s="1"/>
  <c r="D13" i="3"/>
  <c r="E13" i="3" s="1"/>
  <c r="D14" i="3"/>
  <c r="E14" i="3" s="1"/>
  <c r="D13" i="4" s="1"/>
  <c r="D15" i="3"/>
  <c r="E15" i="3" s="1"/>
  <c r="D14" i="4" s="1"/>
  <c r="D9" i="3"/>
  <c r="D46" i="3" l="1"/>
  <c r="F14" i="3"/>
  <c r="F23" i="3"/>
  <c r="E19" i="3"/>
  <c r="D18" i="4" s="1"/>
  <c r="F31" i="3"/>
  <c r="E44" i="3"/>
  <c r="D43" i="4" s="1"/>
  <c r="D42" i="4" s="1"/>
  <c r="F13" i="3"/>
  <c r="F18" i="3"/>
  <c r="F49" i="3"/>
  <c r="F22" i="3"/>
  <c r="F33" i="3"/>
  <c r="F30" i="3"/>
  <c r="F52" i="3"/>
  <c r="F50" i="3" s="1"/>
  <c r="D12" i="4"/>
  <c r="F25" i="3"/>
  <c r="F21" i="3"/>
  <c r="F29" i="3"/>
  <c r="F45" i="3"/>
  <c r="D8" i="3"/>
  <c r="D16" i="3"/>
  <c r="D43" i="3"/>
  <c r="E11" i="3"/>
  <c r="D10" i="4" s="1"/>
  <c r="D26" i="3"/>
  <c r="F15" i="3"/>
  <c r="F12" i="3"/>
  <c r="F10" i="3"/>
  <c r="F24" i="3"/>
  <c r="F20" i="3"/>
  <c r="F32" i="3"/>
  <c r="F28" i="3"/>
  <c r="F47" i="3"/>
  <c r="F48" i="3"/>
  <c r="E20" i="3"/>
  <c r="D19" i="4" s="1"/>
  <c r="E51" i="3"/>
  <c r="D50" i="3"/>
  <c r="E50" i="3" l="1"/>
  <c r="C50" i="3" s="1"/>
  <c r="E50" i="4" s="1"/>
  <c r="D64" i="4" s="1"/>
  <c r="D50" i="4"/>
  <c r="D45" i="4" l="1"/>
  <c r="D42" i="3"/>
  <c r="D41" i="3"/>
  <c r="D39" i="3"/>
  <c r="D38" i="3"/>
  <c r="D37" i="3"/>
  <c r="D36" i="3"/>
  <c r="D35" i="3"/>
  <c r="F35" i="3" s="1"/>
  <c r="E27" i="3"/>
  <c r="D26" i="4" s="1"/>
  <c r="D25" i="4" s="1"/>
  <c r="E38" i="3" l="1"/>
  <c r="D37" i="4" s="1"/>
  <c r="F38" i="3"/>
  <c r="E39" i="3"/>
  <c r="D38" i="4" s="1"/>
  <c r="F39" i="3"/>
  <c r="E36" i="3"/>
  <c r="D35" i="4" s="1"/>
  <c r="F36" i="3"/>
  <c r="E37" i="3"/>
  <c r="D36" i="4" s="1"/>
  <c r="F37" i="3"/>
  <c r="E42" i="3"/>
  <c r="D41" i="4" s="1"/>
  <c r="F42" i="3"/>
  <c r="F17" i="3"/>
  <c r="F16" i="3" s="1"/>
  <c r="F9" i="3"/>
  <c r="F8" i="3" s="1"/>
  <c r="F46" i="3"/>
  <c r="F43" i="3" s="1"/>
  <c r="F27" i="3"/>
  <c r="D34" i="3"/>
  <c r="E35" i="3"/>
  <c r="D34" i="4" s="1"/>
  <c r="D40" i="3"/>
  <c r="E46" i="3"/>
  <c r="E9" i="3"/>
  <c r="E17" i="3"/>
  <c r="E41" i="3"/>
  <c r="D40" i="4" s="1"/>
  <c r="D39" i="4" s="1"/>
  <c r="F41" i="3"/>
  <c r="D33" i="4" l="1"/>
  <c r="D8" i="4"/>
  <c r="D7" i="4" s="1"/>
  <c r="E8" i="3"/>
  <c r="C8" i="3" s="1"/>
  <c r="D16" i="4"/>
  <c r="D15" i="4" s="1"/>
  <c r="E16" i="3"/>
  <c r="C46" i="3"/>
  <c r="E43" i="3"/>
  <c r="F40" i="3"/>
  <c r="F34" i="3"/>
  <c r="F26" i="3"/>
  <c r="E34" i="3"/>
  <c r="E26" i="3"/>
  <c r="E40" i="3"/>
  <c r="E46" i="4" l="1"/>
  <c r="C40" i="3"/>
  <c r="E40" i="4" s="1"/>
  <c r="D61" i="4" s="1"/>
  <c r="C26" i="3"/>
  <c r="E26" i="4" s="1"/>
  <c r="D59" i="4" s="1"/>
  <c r="C34" i="3"/>
  <c r="E34" i="4" s="1"/>
  <c r="D60" i="4" s="1"/>
  <c r="E8" i="4"/>
  <c r="D57" i="4" s="1"/>
  <c r="C16" i="3"/>
  <c r="E16" i="4" s="1"/>
  <c r="C43" i="3"/>
  <c r="E43" i="4" s="1"/>
  <c r="D62" i="4" s="1"/>
</calcChain>
</file>

<file path=xl/sharedStrings.xml><?xml version="1.0" encoding="utf-8"?>
<sst xmlns="http://schemas.openxmlformats.org/spreadsheetml/2006/main" count="353" uniqueCount="177">
  <si>
    <t>Entidad Fiscalizadora Superior:</t>
  </si>
  <si>
    <t>Indicar nombre de la EFS que realiza la auditoría</t>
  </si>
  <si>
    <t>Entidades  Fiscalizadas:</t>
  </si>
  <si>
    <t>Indicar el nombre del o los organismos auditados</t>
  </si>
  <si>
    <t>Nombre de auditoría:</t>
  </si>
  <si>
    <t>Indicar el nombre completo de la auditoría, especificando el o los ODS auditados</t>
  </si>
  <si>
    <t>Período evaluado:</t>
  </si>
  <si>
    <t>Indicar el periodo que comprende la revisión de auditoría</t>
  </si>
  <si>
    <t>Objetivo de aplicación:</t>
  </si>
  <si>
    <t>Esta herramienta esta dirigida a la institucionalidad encargada del seguimiento y monitoreo de los ODS (preparación de indicadores)</t>
  </si>
  <si>
    <t>Propósito de la herramienta:</t>
  </si>
  <si>
    <t>Información base de indicadores:</t>
  </si>
  <si>
    <t>Instrucciones generales para completar la herramienta:</t>
  </si>
  <si>
    <t xml:space="preserve"> </t>
  </si>
  <si>
    <t>ODS:</t>
  </si>
  <si>
    <t>META:</t>
  </si>
  <si>
    <t>ID INDICADOR:</t>
  </si>
  <si>
    <t>N°</t>
  </si>
  <si>
    <t>Rubro valorado</t>
  </si>
  <si>
    <t>Cumplimiento</t>
  </si>
  <si>
    <t>Peso</t>
  </si>
  <si>
    <t>Puntos obtenidos</t>
  </si>
  <si>
    <t>Puntos posibles</t>
  </si>
  <si>
    <t>Nombre del indicador</t>
  </si>
  <si>
    <t>Sí</t>
  </si>
  <si>
    <t>La "fórmula" responde al indicador y está correctamente definida.</t>
  </si>
  <si>
    <t>Se agrega glosario con definiciones pertinentes al indicador, para una mayor comprensión</t>
  </si>
  <si>
    <t>2.1</t>
  </si>
  <si>
    <t>2.2</t>
  </si>
  <si>
    <t>Se definió oficialmente en la institucionalidad de los ODS un responsable del indicador.</t>
  </si>
  <si>
    <t>Se muestra el rendimiento de avance en la meta, entendiendo la diferencia entre la meta y/o indicador actual y el definido en el umbral.</t>
  </si>
  <si>
    <t xml:space="preserve">Se han establecido umbrales de cumplimiento intermedios, con data anterior al 2030, con la finalidad de medir estados de avance. </t>
  </si>
  <si>
    <t>PAÍS:</t>
  </si>
  <si>
    <t xml:space="preserve">Indique el país </t>
  </si>
  <si>
    <t xml:space="preserve">ESTRUCTURA GENERAL </t>
  </si>
  <si>
    <t>%</t>
  </si>
  <si>
    <t>1.1</t>
  </si>
  <si>
    <t>1.2</t>
  </si>
  <si>
    <t>1.3</t>
  </si>
  <si>
    <t>1.4</t>
  </si>
  <si>
    <t>1.5</t>
  </si>
  <si>
    <t>1.6</t>
  </si>
  <si>
    <t>1.7</t>
  </si>
  <si>
    <t>2.5</t>
  </si>
  <si>
    <t>2.3</t>
  </si>
  <si>
    <t>2.4</t>
  </si>
  <si>
    <t>2.6</t>
  </si>
  <si>
    <t>2.7</t>
  </si>
  <si>
    <t>3.1</t>
  </si>
  <si>
    <t>3.2</t>
  </si>
  <si>
    <t>3.3</t>
  </si>
  <si>
    <t>3.4</t>
  </si>
  <si>
    <t>3.5</t>
  </si>
  <si>
    <t>4.1</t>
  </si>
  <si>
    <t>4.2</t>
  </si>
  <si>
    <t>5.1</t>
  </si>
  <si>
    <t>5.2</t>
  </si>
  <si>
    <t>6.1</t>
  </si>
  <si>
    <t>6.2</t>
  </si>
  <si>
    <t>7.1</t>
  </si>
  <si>
    <t>7.2</t>
  </si>
  <si>
    <t>El indicador se esta reportando para el seguimiento de ODS, hacia Naciones Unidas</t>
  </si>
  <si>
    <t>1. Contenido de la Ficha Técnica del Indicador</t>
  </si>
  <si>
    <t>Se indica la fuente de datos del indicador y esta es clara.</t>
  </si>
  <si>
    <t>2.9</t>
  </si>
  <si>
    <t>2.8</t>
  </si>
  <si>
    <t>3. Confiabilidad de la información</t>
  </si>
  <si>
    <t>3.6</t>
  </si>
  <si>
    <t>3.7</t>
  </si>
  <si>
    <t>4. Oportunidad de la información</t>
  </si>
  <si>
    <t>4.3</t>
  </si>
  <si>
    <t>4.4</t>
  </si>
  <si>
    <t>4.5</t>
  </si>
  <si>
    <t>5. Utilidad de la información</t>
  </si>
  <si>
    <t>6. Rendimiento de la meta y/o indicador</t>
  </si>
  <si>
    <t>7. Verificación de los resultados</t>
  </si>
  <si>
    <t>7.3</t>
  </si>
  <si>
    <t>8.1</t>
  </si>
  <si>
    <t>8.2</t>
  </si>
  <si>
    <t>2. Coherencia de la Ficha Técnica del Indicador</t>
  </si>
  <si>
    <t>Variable a medir</t>
  </si>
  <si>
    <t>Ficha técnica del Indicador</t>
  </si>
  <si>
    <t>Resultado obtenido</t>
  </si>
  <si>
    <t>Desarrolle aquí, la explicación que puede documentar o indicar la situación acontecida.</t>
  </si>
  <si>
    <t>Evidencia / Archivo de respaldo</t>
  </si>
  <si>
    <t>Incruste aquí los archivos de respaldo o referencie las hojas de trabajo.</t>
  </si>
  <si>
    <t>Ficha técnica del Indicador o anexo</t>
  </si>
  <si>
    <t>Recabar evidencia en entrevistas y en procedimientos de la institucionalidad ODS.</t>
  </si>
  <si>
    <t>Informes emitidos por la institucionalidad ODS.</t>
  </si>
  <si>
    <t>Procedimientos de la institucionalidad ODS o de los organismos productores de datos.</t>
  </si>
  <si>
    <t>Recabar evidencia en entrevistas a la institucionalidad ODS.</t>
  </si>
  <si>
    <t>Recabar evidencia en entrevistas a la institucionalidad ODS y organismos productores de datos.</t>
  </si>
  <si>
    <t>Informes de avance emitidos por la institucionalidad ODS más información levantada en entrevistas.</t>
  </si>
  <si>
    <t>Informes de avance a UN y anexos con fichas metadatos.</t>
  </si>
  <si>
    <t>La OLACEF, mediante el grupo de fuerza de tarea sobre el desarrollo de herramientas técnicas para medir el cumplimiento de los ODS 2030, presenta este instrumento que permite medir la confiabilidad de la información, reportada como resultado de los indicadores calculados en cada una de las metas ODS, que pretenden dar cumplimiento a los 17 objetivos de la Agenda 2030, a efecto de que los auditores de las EFS la utilicen en la ejecución de sus auditorías sobre este tema.</t>
  </si>
  <si>
    <t xml:space="preserve">I.	 De la aplicación de la herramienta </t>
  </si>
  <si>
    <t>Determinar mediante la estimación del grado de eficacia respecto de la confiabilidad de las cifras reportadas, como resultado de los indicadores vinculados a las metas necesarias para el seguimiento de la Agenda 2030 y el Desarrollo Sostenible en nuestro país, por parte del organismo o institucionalidad responsable de efectuar este seguimiento, lo que permite aumentar la transparencia en la información divulgada.</t>
  </si>
  <si>
    <t>Parcial</t>
  </si>
  <si>
    <t>No</t>
  </si>
  <si>
    <t>Cumplimiento por rubro</t>
  </si>
  <si>
    <t>PORCENTAJE DE CUMPLIMIENTO POR RUBROS</t>
  </si>
  <si>
    <t>Rubros</t>
  </si>
  <si>
    <t>Base 10%</t>
  </si>
  <si>
    <t>Base 15%</t>
  </si>
  <si>
    <t>No Aplica</t>
  </si>
  <si>
    <r>
      <t xml:space="preserve">1. En la pestaña excel denominada "Escala resumen %" se encuentra la estructura general de los resultados medidos en términos de eficacia en la confiabilidad de las cifras reportadas. Las celdas de la hoja denominada "Escala %" se actualizan de </t>
    </r>
    <r>
      <rPr>
        <b/>
        <sz val="11"/>
        <color theme="1"/>
        <rFont val="Arial"/>
        <family val="2"/>
      </rPr>
      <t>forma automática</t>
    </r>
    <r>
      <rPr>
        <sz val="11"/>
        <color theme="1"/>
        <rFont val="Arial"/>
        <family val="2"/>
      </rPr>
      <t xml:space="preserve">, por lo cual </t>
    </r>
    <r>
      <rPr>
        <b/>
        <sz val="11"/>
        <color theme="1"/>
        <rFont val="Arial"/>
        <family val="2"/>
      </rPr>
      <t>no</t>
    </r>
    <r>
      <rPr>
        <sz val="11"/>
        <color theme="1"/>
        <rFont val="Arial"/>
        <family val="2"/>
      </rPr>
      <t xml:space="preserve"> resulta necesario manipular dichas celdas. </t>
    </r>
  </si>
  <si>
    <t xml:space="preserve">2. El trabajo de revisión se realiza en la pestaña "Val. De indicadores", que es la hoja de trabajo en la cual se debe completar todo aquellos datos que tienen letra de color azul, completando la información del indicador que será evaluado, corresponde una pestaña por indicador, por lo cual si se pretende medir más de uno, se debe duplicar la pestaña y diferenciar el nombre, quizás por el ID del indicador a revisar. </t>
  </si>
  <si>
    <r>
      <t xml:space="preserve">3. Seguidamente, por cada uno de las variables a revisar, se debe dar respuesta en la columna "C" de Cumplimiento, la cual tiene opciones desplegables, encontrando SI, NO, PARCIAL, NO APLICA, las que se encuentran ya automatizadas para que arrojen el puntaje previamente asignado, de acuerdo a la ponderación que tiene cada rubro y que en su totalidad suman 100%. 
En el caso de responder ser SI asignara el puntaje total, NO asignara cero puntaje, PARCIAL asignara la mitad del puntaje y NO APLICA, no asignara puntaje pero tampoco le descontara. En la columnas siguientes se efectúa el calculo automatizado por lo cual </t>
    </r>
    <r>
      <rPr>
        <b/>
        <sz val="11"/>
        <color theme="1"/>
        <rFont val="Arial"/>
        <family val="2"/>
      </rPr>
      <t>no deben</t>
    </r>
    <r>
      <rPr>
        <sz val="11"/>
        <color theme="1"/>
        <rFont val="Arial"/>
        <family val="2"/>
      </rPr>
      <t xml:space="preserve"> modificarlo hasta continuar con la columna "H en la cual se debe completar los resultados obtenidos con los mecanismos de verificación empleados por el equipo de fiscalización para recopilar las evidencias,  señalando lo recopilado en cada caso y explicando las razones por las cuales no aplica o aplica parcialmente.</t>
    </r>
  </si>
  <si>
    <t>4. Por otra parte, en la columna "I", se debe dejar incrustado o vinculado cualquier papel de trabajo del auditor o de antecedentes que respalden la indagación realizada.</t>
  </si>
  <si>
    <t xml:space="preserve">5. Una vez terminada la revisión de todos los rubros, se reflejará en la pestaña de excel "Escala resumen %", agrupado cada uno de los rubros, con el resumen del puntaje obtenido, de acuerdo con la ponderación de base y el porcentaje de cumplimiento de cada rubro, lo cual permitirá tener una visión  más detallada de la situación actual de los datos que permiten el calculo de las cifras reportadas en los indicadores, y determinar si estos son o no confiables. </t>
  </si>
  <si>
    <t>La institucionalidad de los ODS, aplicó un procedimiento de control para verificar la información registrada por los ejecutores y/o productores de datos, en el sistema correspondiente.</t>
  </si>
  <si>
    <t>La institucionalidad responsable del seguimiento de los ODS, aplico algún mecanismo para valorar las necesidades y demandas de sus diferentes grupos de interés.</t>
  </si>
  <si>
    <t>Las políticas públicas vinculadas con el cumplimiento de la meta, ¿cumplen con la satisfacción de los usuarios?.</t>
  </si>
  <si>
    <t>Indicador nacional cumple con todas las características propuestas por el indicador internacional (segregación, periodicidad, otros)</t>
  </si>
  <si>
    <t>Acá debe registrar el ODS, al que hace referencia ejemplo 5. Lograr la igualdad entre los géneros y empoderar a todas las mujeres y las niñas.</t>
  </si>
  <si>
    <t>Acá debe indicar la meta asociada, por ejemplo 5.1 Poner fin a todas las formas de discriminación contra todas las mujeres y las niñas en todo el mundo.</t>
  </si>
  <si>
    <t>Acá debe indicar el ID o número referencial más el nombre del indicador por ejemplo 5.1.1 Determinar si existen o no marcos jurídicos para promover, hacer cumplir y supervisar la igualdad y la no discriminación por razón de sexo.</t>
  </si>
  <si>
    <t>Consulta de la página web, o bien, solicitud de información a la Institucionalidad ODS.</t>
  </si>
  <si>
    <t>Encuestas de satisfacción, informes de evaluación de políticas publicas, etc, si no se cuenta con información suficiente para concluir, el resultado deberá ser una abstención de opinión.</t>
  </si>
  <si>
    <r>
      <rPr>
        <b/>
        <sz val="11"/>
        <color theme="1"/>
        <rFont val="Arial"/>
        <family val="2"/>
      </rPr>
      <t xml:space="preserve">Objetivo:  </t>
    </r>
    <r>
      <rPr>
        <sz val="11"/>
        <color theme="1"/>
        <rFont val="Arial"/>
        <family val="2"/>
      </rPr>
      <t>Aplicar la herramienta, a efecto de que los auditores de las EFS recopilen datos e información para medir la confiabilidad de la información reportada como resultado de los indicadores calculados y medidos, en el marco del cumplimiento de los 17 objetivos de desarrollo sostenible, ante naciones unidas; con la finalidad de visualizar y exponer las debilidades u omisiones, en información, segregación, y validación de las fuentes productoras de datos necesarios para sus cálculos, que permitan recomendar ajustes necesarios para el cumplimiento de la Agenda 2030, de manera oportuna.</t>
    </r>
  </si>
  <si>
    <t>II. 	Sobre su aplicabilidad y adaptabilidad</t>
  </si>
  <si>
    <t>III.	Referentes o definiciones</t>
  </si>
  <si>
    <t>https://unstats.un.org/sdgs/iaeg-sdgs/2020-comp-rev/</t>
  </si>
  <si>
    <t>https://unstats.un.org/sdgs/iaeg-sdgs/tier-classification/</t>
  </si>
  <si>
    <t>La herramienta que se presenta contiene un esfuerzo por estandarizar a la mayor cantidad de casos posibles de tipo de institucionalidad de seguimiento de los ODS. Sin embargo, es posible que para casos particulares de cada país se requiera una mejor adaptación de los rubros considerados en esta evaluación. 
Queda a criterio de cada EFS su adaptabilidad al caso Nacional según sus necesidades.</t>
  </si>
  <si>
    <t>Verificación aplicada por EFS, en base a los Informes de avance, indicar si hay una nueva cifra y detallar las diferencias.</t>
  </si>
  <si>
    <t>Verificación aplicada por la EFS, si no se cuenta con información suficiente para concluir, el resultado deberá ser una abstención de opinión.</t>
  </si>
  <si>
    <t>Detalla la fórmula de cálculo</t>
  </si>
  <si>
    <t>Describe los componentes o variables involucrados en la fórmula del cálculo</t>
  </si>
  <si>
    <t>Indica la unidad de medida</t>
  </si>
  <si>
    <t>Indica la línea base</t>
  </si>
  <si>
    <t>Señala la meta o umbral a alcanzar</t>
  </si>
  <si>
    <t>Menciona la periodicidad del dato o datos necesarios para el calculo</t>
  </si>
  <si>
    <t>Especifica el o los tipos de fuente de información (encuesta, estadísticas de un organismo público, otros)</t>
  </si>
  <si>
    <t>Identifica la metodología internacional o TIER en el que se clasifica</t>
  </si>
  <si>
    <t>Agrega comentarios generales, en caso de ser necesario, para una mejor comprensión del indicador.</t>
  </si>
  <si>
    <t>La información en la ficha es completa para comprender qué es lo que pretende medir el indicador.</t>
  </si>
  <si>
    <t>Se definió oficialmente en la institucionalidad de los ODS un responsable del resultado del indicador.</t>
  </si>
  <si>
    <t>Existe un expediente (digital o físico) en la institución con la documentación que respalda los avances del indicador.</t>
  </si>
  <si>
    <t>La institución ejecutora y/o productora de los datos, informó sobre los riesgos internos y externos que pueden afectar los resultados del indicador.</t>
  </si>
  <si>
    <t>La institucionalidad de los ODS informó sobre su valoración de los riesgos internos y externos que pueden afectar los resultados del indicador.</t>
  </si>
  <si>
    <t>En la comunicación de los resultados  del indicador, las instituciones productoras de datos, consideraron las necesidades y demandas de sus diferentes usuarios, en términos de utilidad, pertinencia, relevancia, suficiencia, y presentación adecuada.</t>
  </si>
  <si>
    <t>El o los informes de la institucionalidad de ODS, fue suscrito por la máxima autoridad de dicha institucionalidad.</t>
  </si>
  <si>
    <t>En las instituciones del Sector se aplicó un procedimiento aprobado para la recolección de la información sobre el resultado del indicador.</t>
  </si>
  <si>
    <t>El equipo de auditoría cuenta con información suficiente y apropiada para emitir una conclusión sobre la calidad de la información reportada sobre los resultados del indicador correspondiente al período sujeto a examen.</t>
  </si>
  <si>
    <t>Señala la definición conceptual</t>
  </si>
  <si>
    <t>Señala la desagregación geográfica y/o temática en caso que aplique.</t>
  </si>
  <si>
    <t xml:space="preserve">El o los informes de la institucionalidad de ODS, sobre el resultado del indicador está completo y es comprensible para cualquier ciudadano o parte interesada. </t>
  </si>
  <si>
    <t>El informe sobre los resultados  del indicador se remitió a Naciones Unidas en el plazo establecido.</t>
  </si>
  <si>
    <t>La institucionalidad de los ODS, diseño un mecanismo (sitio web) para informar a las partes interesadas y al público en general sobre los resultados del indicador, y es de fácil acceso, se encuentra operativo, actualizado y completo, para la difusión de los ODS.
Se modifica redacción a sugerencia de Argentina.</t>
  </si>
  <si>
    <t>La información pública reportada por la institucionalidad ODS, sobre los resultados del indicador, incluyó los metadatos y las bases de datos en formato abierto y la promoción de su uso.</t>
  </si>
  <si>
    <t>El monto de la ejecución presupuestaria de la meta verificada por la EFS coincide con el monto reportado por la institucionalidad de ODS.</t>
  </si>
  <si>
    <t>La presente herramienta ha sido preparada en base a 8 rubros que pretenden evaluar la confiabilidad de las cifras reportadas, por parte de la institucionalidad a cargo del seguimiento de los ODS y contribuir, a nivel nacional, a mejorar los resultados de los indicadores en relación a una meta específica de los ODS.
Los rubros a evaluar son:
1. Contenido de la Ficha Técnica del Indicador
2. Coherencia de la Ficha Técnica del Indicador
3. Confiabilidad de la información
4. Oportunidad de la información
5. Utilidad de la información
6. Rendimiento de la meta y/o indicador
7. Verificación de los resultados
8. Congruencia indicador internacional</t>
  </si>
  <si>
    <t>NOTA TÉCNICA  -  HERRAMIENTA DE VERIFICACIÓN DE LAS CIFRAS REPORTADAS EN LOS INDICADORES, ODS</t>
  </si>
  <si>
    <t>IV.	Acrónimos y abreviaturas</t>
  </si>
  <si>
    <t>VI.	Links de interés</t>
  </si>
  <si>
    <t>HERRAMIENTA ÍNDICE INTEGRADO PARA MEDIR LA EFICACIA EN LA IMPLEMENTACIÓN DE LOS ODS</t>
  </si>
  <si>
    <t>Dentro de los posibles criterios a utilizar como respaldo de los eventuales hallazgos que derivan de esta herramienta, se encuentran todas aquella normas relacionadas con control interno, las metodologías utilizadas para el procesamiento de datos estadísticos y otros similares.</t>
  </si>
  <si>
    <t>Es necesario aclarar que esta herramienta no se complementa con la denominada H.4 Verificación de buenas prácticas de las autoridades estadísticas, ODS, ya que si bien, tienen aspectos similares abordan objetivos distintos, por tanto el equipo auditor deberá optar por una de ellas, dependiendo del objetivo de la auditoría. Esta se enfoca principalmente en la confiabilidad de los datos recolectados, y que son usados para el calculo de los indicadores reportados en cada meta a Naciones Unidas y las distintas partes interesadas, apuntando también a evaluar alternativas de indicadores, fuentes de datos y avances en los indicadores ODS, entre otros. En cambio la otra se enfoca principalmente en la confiabilidad de los datos a nivel general, basada en principios estadísticos y aplicable a cualquier información u organismo estadístico.</t>
  </si>
  <si>
    <t>8. Avance y coherencia con indicador internacional</t>
  </si>
  <si>
    <r>
      <rPr>
        <b/>
        <sz val="11"/>
        <color theme="1"/>
        <rFont val="Arial"/>
        <family val="2"/>
      </rPr>
      <t>Características:</t>
    </r>
    <r>
      <rPr>
        <sz val="11"/>
        <color theme="1"/>
        <rFont val="Arial"/>
        <family val="2"/>
      </rPr>
      <t xml:space="preserve">
1. La herramienta se estructura de rubros temáticos, a manera de indagación,  que tienen como objetivo recolectar datos relevantes que se conviertan en información para que los auditores en campo evalúen la idoneidad del entorno de las instituciones encargadas de las estadísticas, sus procesos, así como la producción de información relacionada con las metas, indicadores y objetivos de los ODS.
2. Esta herramienta utiliza ponderadores para cada rubro y asigna puntaje de acuerdo a la evidencia recabada, además de un % de cumplimiento del mismo, de esta forma se permite cuantificar las cualidades analizadas y calificar el desempeño y la gestión de las instituciones que manejan la información del avance de los ODS.
3. La herramienta también permite a los auditores en campo tener evidencias documentales sobre las áreas de oportunidad, así como de innovación hacia donde tienen que avanzar las instituciones encargadas del manejo de información estadística.
4. El cúmulo de información que se extrae de la herramienta permite disponer de indicios útiles para la auditoría a los ODS, en términos de abrir nuevas líneas de investigación para dar mayor integralidad a la auditoría, como es el caso del estudio del control interno y el fortalecimiento del análisis de riesgos. </t>
    </r>
  </si>
  <si>
    <r>
      <rPr>
        <b/>
        <u/>
        <sz val="11"/>
        <color theme="1"/>
        <rFont val="Arial"/>
        <family val="2"/>
      </rPr>
      <t>Confiabilidad estadística:</t>
    </r>
    <r>
      <rPr>
        <b/>
        <sz val="11"/>
        <color theme="1"/>
        <rFont val="Arial"/>
        <family val="2"/>
      </rPr>
      <t xml:space="preserve"> </t>
    </r>
    <r>
      <rPr>
        <sz val="11"/>
        <color theme="1"/>
        <rFont val="Arial"/>
        <family val="2"/>
      </rPr>
      <t>se refiere al grado de precisión o exactitud de la medida, en el sentido de que si aplicamos repetidamente el instrumento al mismo sujeto u objeto produce iguales resultados.</t>
    </r>
  </si>
  <si>
    <r>
      <rPr>
        <b/>
        <u/>
        <sz val="11"/>
        <color theme="1"/>
        <rFont val="Arial"/>
        <family val="2"/>
      </rPr>
      <t>Calidad estadística:</t>
    </r>
    <r>
      <rPr>
        <b/>
        <sz val="11"/>
        <color theme="1"/>
        <rFont val="Arial"/>
        <family val="2"/>
      </rPr>
      <t xml:space="preserve"> </t>
    </r>
    <r>
      <rPr>
        <sz val="11"/>
        <color theme="1"/>
        <rFont val="Arial"/>
        <family val="2"/>
      </rPr>
      <t>es el cumplimiento de requisitos establecidos de forma convencional en materia datos e información y se deriva de la aplicación de diferentes técnicas estadísticas a los procesos.</t>
    </r>
  </si>
  <si>
    <r>
      <rPr>
        <b/>
        <u/>
        <sz val="11"/>
        <color theme="1"/>
        <rFont val="Arial"/>
        <family val="2"/>
      </rPr>
      <t>Procedimientos estadísticos adecuados:</t>
    </r>
    <r>
      <rPr>
        <sz val="11"/>
        <color theme="1"/>
        <rFont val="Arial"/>
        <family val="2"/>
      </rPr>
      <t xml:space="preserve"> son aquellas actividades estructuradas para manejar datos cuantitativos y cualitativos mediante técnicas de recolección, recuento, presentación, descripción y análisis generalmente aceptados.</t>
    </r>
  </si>
  <si>
    <r>
      <rPr>
        <b/>
        <u/>
        <sz val="11"/>
        <color theme="1"/>
        <rFont val="Arial"/>
        <family val="2"/>
      </rPr>
      <t>Institucionalidad:</t>
    </r>
    <r>
      <rPr>
        <sz val="11"/>
        <color theme="1"/>
        <rFont val="Arial"/>
        <family val="2"/>
      </rPr>
      <t xml:space="preserve"> al conjunto de entes, actores o sujetos que tienen una responsabilidad ordenada en el marco jurídico o legal de un país.</t>
    </r>
  </si>
  <si>
    <r>
      <rPr>
        <b/>
        <u/>
        <sz val="11"/>
        <color theme="1"/>
        <rFont val="Arial"/>
        <family val="2"/>
      </rPr>
      <t>Metainformación:</t>
    </r>
    <r>
      <rPr>
        <b/>
        <sz val="11"/>
        <color theme="1"/>
        <rFont val="Arial"/>
        <family val="2"/>
      </rPr>
      <t xml:space="preserve"> </t>
    </r>
    <r>
      <rPr>
        <sz val="11"/>
        <color theme="1"/>
        <rFont val="Arial"/>
        <family val="2"/>
      </rPr>
      <t>es la información sobre un proceso de análisis de datos que se convierten en indicios e información que, a su vez, se relaciona o correlaciona entre sí y genera más información relevante y sólida.</t>
    </r>
  </si>
  <si>
    <r>
      <rPr>
        <b/>
        <u/>
        <sz val="11"/>
        <color theme="1"/>
        <rFont val="Arial"/>
        <family val="2"/>
      </rPr>
      <t>Microdatos:</t>
    </r>
    <r>
      <rPr>
        <sz val="11"/>
        <color theme="1"/>
        <rFont val="Arial"/>
        <family val="2"/>
      </rPr>
      <t xml:space="preserve"> son datos de una dimensión suficientemente reducida, tanto en su volumen y como en su formato que los hacen accesibles, informativos y procesables para la toma de decisiones. Los macro datos persiguen la búsqueda de correlaciones, y los microdatos las causas, los porqués.</t>
    </r>
  </si>
  <si>
    <r>
      <rPr>
        <b/>
        <u/>
        <sz val="11"/>
        <rFont val="Arial"/>
        <family val="2"/>
      </rPr>
      <t>Involucramiento participativo:</t>
    </r>
    <r>
      <rPr>
        <sz val="11"/>
        <rFont val="Arial"/>
        <family val="2"/>
      </rPr>
      <t xml:space="preserve"> corresponde a las gestiones del gobierno que permitan incorporar en las distintas etapas de implementación de la Agenda 2030, como el diagnostico y la toma de decisiones respecto de metas ODS que sean de su interés, a las distintas partes interesadas o a aquellas que cada EFS defina para la auditoría. </t>
    </r>
  </si>
  <si>
    <r>
      <rPr>
        <b/>
        <u/>
        <sz val="11"/>
        <rFont val="Arial"/>
        <family val="2"/>
      </rPr>
      <t>Indicador:</t>
    </r>
    <r>
      <rPr>
        <sz val="11"/>
        <rFont val="Arial"/>
        <family val="2"/>
      </rPr>
      <t xml:space="preserve"> Dato o información observable, que sirve para conocer o valorar las características específicas, y medir la intensidad de un hecho o para mostrar los cambios y progresos que está haciendo un programa hacia el logro de un resultado específico. Este dato o información, puede estar dado como reporte de una cifra o como resultado de un calculo de varias variables.</t>
    </r>
  </si>
  <si>
    <r>
      <rPr>
        <b/>
        <u/>
        <sz val="11"/>
        <color theme="1"/>
        <rFont val="Arial"/>
        <family val="2"/>
      </rPr>
      <t>Indicador adicional:</t>
    </r>
    <r>
      <rPr>
        <sz val="11"/>
        <color theme="1"/>
        <rFont val="Arial"/>
        <family val="2"/>
      </rPr>
      <t xml:space="preserve"> se puede considerar solo en casos excepcionales cuando un aspecto crucial de un objetivo no está siendo monitoreado por el indicador o indicadores actuales o para abordar un nuevo problema crítico o emergente que no está monitoreado por los indicadores existentes, o cuando todo El objetivo tiene muy pocos indicadores de nivel I o nivel II para el seguimiento.</t>
    </r>
  </si>
  <si>
    <r>
      <rPr>
        <b/>
        <u/>
        <sz val="11"/>
        <color theme="1"/>
        <rFont val="Arial"/>
        <family val="2"/>
      </rPr>
      <t>Nivel 1 o TIER I:</t>
    </r>
    <r>
      <rPr>
        <b/>
        <sz val="11"/>
        <color theme="1"/>
        <rFont val="Arial"/>
        <family val="2"/>
      </rPr>
      <t xml:space="preserve"> </t>
    </r>
    <r>
      <rPr>
        <sz val="11"/>
        <color theme="1"/>
        <rFont val="Arial"/>
        <family val="2"/>
      </rPr>
      <t>el indicador es conceptualmente claro, tiene una metodología establecida internacionalmente y hay estándares disponibles, y los países producen regularmente datos de al menos el 50 por ciento de los países y de la población en cada región donde el indicador es relevante.</t>
    </r>
  </si>
  <si>
    <r>
      <rPr>
        <b/>
        <u/>
        <sz val="11"/>
        <color theme="1"/>
        <rFont val="Arial"/>
        <family val="2"/>
      </rPr>
      <t>Nivel 2 o TIER II:</t>
    </r>
    <r>
      <rPr>
        <sz val="11"/>
        <color theme="1"/>
        <rFont val="Arial"/>
        <family val="2"/>
      </rPr>
      <t xml:space="preserve"> el indicador es conceptualmente claro, tiene una metodología establecida internacionalmente y hay estándares disponibles, pero los países no producen datos regularmente.</t>
    </r>
  </si>
  <si>
    <r>
      <rPr>
        <b/>
        <u/>
        <sz val="11"/>
        <color theme="1"/>
        <rFont val="Arial"/>
        <family val="2"/>
      </rPr>
      <t>Nivel 3 o TIER III:</t>
    </r>
    <r>
      <rPr>
        <sz val="11"/>
        <color theme="1"/>
        <rFont val="Arial"/>
        <family val="2"/>
      </rPr>
      <t xml:space="preserve"> Todavía no se dispone de metodología o estándares establecidos internacionalmente para el indicador, pero la metodología / estándares están siendo (o serán) desarrollados o probados. (A partir de la 51ª sesión de la Comisión de Estadística de la ONU, el marco global de indicadores no contiene ningún indicador de Nivel III)</t>
    </r>
  </si>
  <si>
    <r>
      <rPr>
        <b/>
        <u/>
        <sz val="11"/>
        <color theme="1"/>
        <rFont val="Arial"/>
        <family val="2"/>
      </rPr>
      <t>IDI :</t>
    </r>
    <r>
      <rPr>
        <sz val="11"/>
        <color theme="1"/>
        <rFont val="Arial"/>
        <family val="2"/>
      </rPr>
      <t xml:space="preserve"> Iniciativa para el Desarrollo de la INTOSAI</t>
    </r>
  </si>
  <si>
    <r>
      <rPr>
        <b/>
        <u/>
        <sz val="11"/>
        <color theme="1"/>
        <rFont val="Arial"/>
        <family val="2"/>
      </rPr>
      <t>INTOSAI:</t>
    </r>
    <r>
      <rPr>
        <sz val="11"/>
        <color theme="1"/>
        <rFont val="Arial"/>
        <family val="2"/>
      </rPr>
      <t xml:space="preserve"> Organización Internacional de Entidades Fiscalizadoras Superiores</t>
    </r>
  </si>
  <si>
    <r>
      <rPr>
        <b/>
        <u/>
        <sz val="11"/>
        <color theme="1"/>
        <rFont val="Arial"/>
        <family val="2"/>
      </rPr>
      <t>ODS:</t>
    </r>
    <r>
      <rPr>
        <sz val="11"/>
        <color theme="1"/>
        <rFont val="Arial"/>
        <family val="2"/>
      </rPr>
      <t xml:space="preserve"> Objetivos de Desarrollo Sostenible</t>
    </r>
  </si>
  <si>
    <r>
      <rPr>
        <b/>
        <u/>
        <sz val="11"/>
        <color theme="1"/>
        <rFont val="Arial"/>
        <family val="2"/>
      </rPr>
      <t>EFS:</t>
    </r>
    <r>
      <rPr>
        <b/>
        <sz val="11"/>
        <color theme="1"/>
        <rFont val="Arial"/>
        <family val="2"/>
      </rPr>
      <t xml:space="preserve"> </t>
    </r>
    <r>
      <rPr>
        <sz val="11"/>
        <color theme="1"/>
        <rFont val="Arial"/>
        <family val="2"/>
      </rPr>
      <t>Entidad Fiscalizadora Superior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</si>
</sst>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Arial"/>
      <family val="2"/>
    </font>
    <font>
      <b/>
      <u/>
      <sz val="12"/>
      <color theme="1"/>
      <name val="Arial"/>
      <family val="2"/>
    </font>
    <font>
      <sz val="11"/>
      <name val="Arial"/>
      <family val="2"/>
    </font>
    <font>
      <b/>
      <sz val="11"/>
      <color theme="1"/>
      <name val="Arial"/>
      <family val="2"/>
    </font>
    <font>
      <sz val="11"/>
      <color theme="8" tint="-0.249977111117893"/>
      <name val="Arial"/>
      <family val="2"/>
    </font>
    <font>
      <b/>
      <sz val="14"/>
      <color theme="1"/>
      <name val="Arial"/>
      <family val="2"/>
    </font>
    <font>
      <sz val="14"/>
      <color theme="1"/>
      <name val="Arial"/>
      <family val="2"/>
    </font>
    <font>
      <sz val="10"/>
      <color rgb="FF000000"/>
      <name val="Arial"/>
      <family val="2"/>
    </font>
    <font>
      <b/>
      <u/>
      <sz val="16"/>
      <name val="Arial"/>
      <family val="2"/>
    </font>
    <font>
      <sz val="10"/>
      <name val="Arial"/>
      <family val="2"/>
    </font>
    <font>
      <b/>
      <sz val="14"/>
      <name val="Arial"/>
      <family val="2"/>
    </font>
    <font>
      <b/>
      <sz val="11"/>
      <name val="Arial"/>
      <family val="2"/>
    </font>
    <font>
      <sz val="11"/>
      <color theme="4" tint="-0.249977111117893"/>
      <name val="Arial"/>
      <family val="2"/>
    </font>
    <font>
      <b/>
      <sz val="12"/>
      <name val="Arial"/>
      <family val="2"/>
    </font>
    <font>
      <b/>
      <sz val="11"/>
      <color rgb="FF000000"/>
      <name val="Arial"/>
      <family val="2"/>
    </font>
    <font>
      <sz val="11"/>
      <color rgb="FF000000"/>
      <name val="Arial"/>
      <family val="2"/>
    </font>
    <font>
      <sz val="10"/>
      <color theme="1"/>
      <name val="Arial"/>
      <family val="2"/>
    </font>
    <font>
      <b/>
      <sz val="16"/>
      <color theme="1"/>
      <name val="Arial"/>
      <family val="2"/>
    </font>
    <font>
      <b/>
      <sz val="18"/>
      <name val="Arial"/>
      <family val="2"/>
    </font>
    <font>
      <sz val="8"/>
      <name val="Calibri"/>
      <family val="2"/>
      <scheme val="minor"/>
    </font>
    <font>
      <sz val="10"/>
      <color rgb="FF0070C0"/>
      <name val="Arial"/>
      <family val="2"/>
    </font>
    <font>
      <b/>
      <sz val="10"/>
      <name val="Arial"/>
      <family val="2"/>
    </font>
    <font>
      <u/>
      <sz val="11"/>
      <color theme="10"/>
      <name val="Calibri"/>
      <family val="2"/>
      <scheme val="minor"/>
    </font>
    <font>
      <sz val="11"/>
      <color rgb="FFFF0000"/>
      <name val="Arial"/>
      <family val="2"/>
    </font>
    <font>
      <sz val="10"/>
      <color rgb="FFFF0000"/>
      <name val="Arial"/>
      <family val="2"/>
    </font>
    <font>
      <b/>
      <u/>
      <sz val="11"/>
      <color theme="1"/>
      <name val="Arial"/>
      <family val="2"/>
    </font>
    <font>
      <b/>
      <u/>
      <sz val="11"/>
      <name val="Arial"/>
      <family val="2"/>
    </font>
    <font>
      <b/>
      <sz val="12"/>
      <color theme="1"/>
      <name val="Arial"/>
      <family val="2"/>
    </font>
    <font>
      <b/>
      <sz val="12"/>
      <color theme="1"/>
      <name val="Calibri"/>
      <family val="2"/>
      <scheme val="minor"/>
    </font>
    <font>
      <b/>
      <sz val="16"/>
      <color theme="8" tint="-0.249977111117893"/>
      <name val="Arial"/>
      <family val="2"/>
    </font>
  </fonts>
  <fills count="7">
    <fill>
      <patternFill patternType="none"/>
    </fill>
    <fill>
      <patternFill patternType="gray125"/>
    </fill>
    <fill>
      <patternFill patternType="solid">
        <fgColor theme="2" tint="-0.14999847407452621"/>
        <bgColor rgb="FF0B5394"/>
      </patternFill>
    </fill>
    <fill>
      <patternFill patternType="solid">
        <fgColor theme="2" tint="-0.14999847407452621"/>
        <bgColor indexed="64"/>
      </patternFill>
    </fill>
    <fill>
      <patternFill patternType="solid">
        <fgColor theme="2" tint="-0.14999847407452621"/>
        <bgColor rgb="FFFFFFFF"/>
      </patternFill>
    </fill>
    <fill>
      <patternFill patternType="solid">
        <fgColor theme="0" tint="-0.34998626667073579"/>
        <bgColor indexed="64"/>
      </patternFill>
    </fill>
    <fill>
      <patternFill patternType="solid">
        <fgColor theme="0" tint="-0.249977111117893"/>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rgb="FF000000"/>
      </left>
      <right/>
      <top/>
      <bottom/>
      <diagonal/>
    </border>
    <border>
      <left/>
      <right style="hair">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hair">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rgb="FF000000"/>
      </bottom>
      <diagonal/>
    </border>
    <border>
      <left/>
      <right style="medium">
        <color indexed="64"/>
      </right>
      <top/>
      <bottom style="hair">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top style="medium">
        <color indexed="64"/>
      </top>
      <bottom style="hair">
        <color rgb="FF000000"/>
      </bottom>
      <diagonal/>
    </border>
    <border>
      <left/>
      <right/>
      <top style="medium">
        <color indexed="64"/>
      </top>
      <bottom style="hair">
        <color rgb="FF000000"/>
      </bottom>
      <diagonal/>
    </border>
    <border>
      <left/>
      <right style="medium">
        <color indexed="64"/>
      </right>
      <top style="medium">
        <color indexed="64"/>
      </top>
      <bottom style="hair">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rgb="FF000000"/>
      </top>
      <bottom/>
      <diagonal/>
    </border>
    <border>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diagonal/>
    </border>
  </borders>
  <cellStyleXfs count="3">
    <xf numFmtId="0" fontId="0" fillId="0" borderId="0"/>
    <xf numFmtId="0" fontId="8" fillId="0" borderId="0"/>
    <xf numFmtId="0" fontId="23" fillId="0" borderId="0" applyNumberFormat="0" applyFill="0" applyBorder="0" applyAlignment="0" applyProtection="0"/>
  </cellStyleXfs>
  <cellXfs count="180">
    <xf numFmtId="0" fontId="0" fillId="0" borderId="0" xfId="0"/>
    <xf numFmtId="0" fontId="1" fillId="0" borderId="1" xfId="0" applyFont="1" applyBorder="1"/>
    <xf numFmtId="0" fontId="1" fillId="0" borderId="2" xfId="0" applyFont="1" applyBorder="1"/>
    <xf numFmtId="0" fontId="1" fillId="0" borderId="3" xfId="0" applyFont="1" applyBorder="1"/>
    <xf numFmtId="0" fontId="1" fillId="0" borderId="0" xfId="0" applyFont="1"/>
    <xf numFmtId="0" fontId="1" fillId="0" borderId="4" xfId="0" applyFont="1" applyBorder="1"/>
    <xf numFmtId="0" fontId="1" fillId="0" borderId="5" xfId="0" applyFont="1" applyBorder="1"/>
    <xf numFmtId="0" fontId="1" fillId="0" borderId="0" xfId="0" applyFont="1" applyAlignment="1">
      <alignment vertical="center" wrapText="1"/>
    </xf>
    <xf numFmtId="0" fontId="1" fillId="0" borderId="5" xfId="0" applyFont="1" applyBorder="1" applyAlignment="1">
      <alignment vertical="center" wrapText="1"/>
    </xf>
    <xf numFmtId="0" fontId="1" fillId="0" borderId="0" xfId="0" applyFont="1" applyAlignment="1">
      <alignment vertical="center"/>
    </xf>
    <xf numFmtId="0" fontId="1" fillId="0" borderId="6" xfId="0" applyFont="1" applyBorder="1"/>
    <xf numFmtId="0" fontId="1" fillId="0" borderId="7" xfId="0" applyFont="1" applyBorder="1"/>
    <xf numFmtId="0" fontId="1" fillId="0" borderId="8" xfId="0" applyFont="1" applyBorder="1"/>
    <xf numFmtId="0" fontId="10" fillId="0" borderId="0" xfId="1" applyFont="1"/>
    <xf numFmtId="0" fontId="11" fillId="2" borderId="0" xfId="1" applyFont="1" applyFill="1" applyAlignment="1">
      <alignment horizontal="left"/>
    </xf>
    <xf numFmtId="0" fontId="12" fillId="2" borderId="0" xfId="1" applyFont="1" applyFill="1" applyAlignment="1">
      <alignment horizontal="center" vertical="center" wrapText="1"/>
    </xf>
    <xf numFmtId="0" fontId="12" fillId="2" borderId="13" xfId="1" applyFont="1" applyFill="1" applyBorder="1" applyAlignment="1">
      <alignment horizontal="center" vertical="center" wrapText="1"/>
    </xf>
    <xf numFmtId="0" fontId="12" fillId="2" borderId="14" xfId="1" applyFont="1" applyFill="1" applyBorder="1" applyAlignment="1">
      <alignment horizontal="center" vertical="center" wrapText="1"/>
    </xf>
    <xf numFmtId="0" fontId="8" fillId="0" borderId="15" xfId="1" applyBorder="1" applyAlignment="1">
      <alignment vertical="center" wrapText="1"/>
    </xf>
    <xf numFmtId="0" fontId="17" fillId="0" borderId="15" xfId="1" applyFont="1" applyBorder="1" applyAlignment="1">
      <alignment vertical="center" wrapText="1"/>
    </xf>
    <xf numFmtId="0" fontId="8" fillId="0" borderId="0" xfId="1"/>
    <xf numFmtId="49" fontId="15" fillId="0" borderId="15" xfId="1" applyNumberFormat="1" applyFont="1" applyBorder="1" applyAlignment="1">
      <alignment horizontal="center" vertical="center"/>
    </xf>
    <xf numFmtId="10" fontId="1" fillId="0" borderId="15" xfId="1" applyNumberFormat="1" applyFont="1" applyBorder="1" applyAlignment="1">
      <alignment horizontal="center" vertical="center"/>
    </xf>
    <xf numFmtId="0" fontId="1" fillId="0" borderId="15" xfId="1" applyFont="1" applyBorder="1" applyAlignment="1">
      <alignment vertical="center" wrapText="1"/>
    </xf>
    <xf numFmtId="0" fontId="18" fillId="0" borderId="0" xfId="0" applyFont="1"/>
    <xf numFmtId="0" fontId="8" fillId="0" borderId="15" xfId="1" applyFont="1" applyBorder="1" applyAlignment="1">
      <alignment vertical="center" wrapText="1"/>
    </xf>
    <xf numFmtId="0" fontId="21" fillId="0" borderId="15" xfId="1" applyFont="1" applyBorder="1" applyAlignment="1">
      <alignment vertical="center" wrapText="1"/>
    </xf>
    <xf numFmtId="0" fontId="22" fillId="2" borderId="0" xfId="1" applyFont="1" applyFill="1" applyAlignment="1">
      <alignment horizontal="center" vertical="center" wrapText="1"/>
    </xf>
    <xf numFmtId="0" fontId="22" fillId="2" borderId="13" xfId="1" applyFont="1" applyFill="1" applyBorder="1" applyAlignment="1">
      <alignment horizontal="center" vertical="center" wrapText="1"/>
    </xf>
    <xf numFmtId="10" fontId="12" fillId="2" borderId="17" xfId="1" applyNumberFormat="1" applyFont="1" applyFill="1" applyBorder="1" applyAlignment="1">
      <alignment horizontal="center"/>
    </xf>
    <xf numFmtId="10" fontId="12" fillId="2" borderId="17" xfId="1" applyNumberFormat="1" applyFont="1" applyFill="1" applyBorder="1" applyAlignment="1">
      <alignment horizontal="center" vertical="center"/>
    </xf>
    <xf numFmtId="0" fontId="12" fillId="2" borderId="17" xfId="1" applyFont="1" applyFill="1" applyBorder="1"/>
    <xf numFmtId="0" fontId="3" fillId="0" borderId="0" xfId="1" applyFont="1"/>
    <xf numFmtId="49" fontId="15" fillId="0" borderId="16" xfId="1" applyNumberFormat="1" applyFont="1" applyBorder="1" applyAlignment="1">
      <alignment horizontal="center" vertical="center"/>
    </xf>
    <xf numFmtId="0" fontId="16" fillId="0" borderId="9" xfId="1" applyFont="1" applyBorder="1" applyAlignment="1">
      <alignment vertical="center" wrapText="1"/>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1" applyFont="1" applyBorder="1" applyAlignment="1">
      <alignment vertical="center" wrapText="1"/>
    </xf>
    <xf numFmtId="0" fontId="1" fillId="0" borderId="0" xfId="0" applyFont="1" applyAlignment="1">
      <alignment horizontal="center" vertical="center"/>
    </xf>
    <xf numFmtId="10" fontId="0" fillId="0" borderId="9" xfId="0" applyNumberFormat="1" applyBorder="1" applyAlignment="1">
      <alignment horizontal="center" vertical="center"/>
    </xf>
    <xf numFmtId="0" fontId="0" fillId="0" borderId="0" xfId="0" applyAlignment="1">
      <alignment horizontal="center" vertical="center"/>
    </xf>
    <xf numFmtId="0" fontId="23" fillId="0" borderId="0" xfId="2"/>
    <xf numFmtId="0" fontId="24" fillId="0" borderId="0" xfId="0" applyFont="1"/>
    <xf numFmtId="0" fontId="24" fillId="0" borderId="0" xfId="0" applyFont="1" applyAlignment="1">
      <alignment vertical="center" wrapText="1"/>
    </xf>
    <xf numFmtId="0" fontId="25" fillId="0" borderId="0" xfId="1" applyFont="1"/>
    <xf numFmtId="0" fontId="1" fillId="0" borderId="15" xfId="1" applyFont="1" applyFill="1" applyBorder="1" applyAlignment="1">
      <alignment vertical="center" wrapText="1"/>
    </xf>
    <xf numFmtId="0" fontId="1" fillId="0" borderId="9" xfId="1" applyFont="1" applyFill="1" applyBorder="1" applyAlignment="1">
      <alignment vertical="center" wrapText="1"/>
    </xf>
    <xf numFmtId="0" fontId="16" fillId="0" borderId="9" xfId="1" applyFont="1" applyFill="1" applyBorder="1" applyAlignment="1">
      <alignment vertical="center" wrapText="1"/>
    </xf>
    <xf numFmtId="0" fontId="16" fillId="0" borderId="15" xfId="1" applyFont="1" applyFill="1" applyBorder="1" applyAlignment="1">
      <alignment vertical="center" wrapText="1"/>
    </xf>
    <xf numFmtId="0" fontId="16" fillId="0" borderId="18" xfId="1" applyFont="1" applyFill="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Fill="1" applyAlignment="1">
      <alignment horizontal="left" vertical="top" wrapText="1"/>
    </xf>
    <xf numFmtId="0" fontId="1" fillId="0" borderId="0" xfId="0" applyFont="1" applyFill="1" applyAlignment="1">
      <alignment horizontal="left" vertical="top"/>
    </xf>
    <xf numFmtId="0" fontId="1" fillId="0" borderId="0" xfId="0" applyFont="1" applyAlignment="1">
      <alignment horizontal="left" vertical="center" wrapText="1"/>
    </xf>
    <xf numFmtId="0" fontId="1"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2" fillId="0" borderId="0" xfId="0" applyFont="1" applyFill="1" applyAlignment="1">
      <alignment horizontal="center" wrapText="1"/>
    </xf>
    <xf numFmtId="0" fontId="3" fillId="0" borderId="0" xfId="0" applyFont="1" applyAlignment="1">
      <alignment horizontal="left" vertical="top" wrapText="1"/>
    </xf>
    <xf numFmtId="0" fontId="3" fillId="0" borderId="0" xfId="0" applyFont="1" applyAlignment="1">
      <alignment horizontal="left" vertical="top"/>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9" xfId="0" applyFont="1" applyBorder="1" applyAlignment="1">
      <alignment horizontal="left"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9" xfId="1" applyFont="1" applyFill="1" applyBorder="1" applyAlignment="1">
      <alignment horizontal="left"/>
    </xf>
    <xf numFmtId="0" fontId="3" fillId="3" borderId="17" xfId="1" applyFont="1" applyFill="1" applyBorder="1"/>
    <xf numFmtId="0" fontId="13" fillId="4" borderId="9" xfId="1" applyFont="1" applyFill="1" applyBorder="1" applyAlignment="1">
      <alignment horizontal="left" vertical="center" wrapText="1"/>
    </xf>
    <xf numFmtId="0" fontId="9" fillId="2" borderId="0" xfId="1" applyFont="1" applyFill="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horizontal="left" vertical="center"/>
    </xf>
    <xf numFmtId="0" fontId="28" fillId="0" borderId="0" xfId="0" applyFont="1" applyFill="1" applyAlignment="1">
      <alignment horizontal="left" vertical="center" wrapText="1"/>
    </xf>
    <xf numFmtId="0" fontId="28" fillId="0" borderId="0" xfId="0" applyFont="1" applyFill="1" applyAlignment="1">
      <alignment horizontal="left" vertical="center"/>
    </xf>
    <xf numFmtId="49" fontId="4" fillId="0" borderId="24" xfId="1" applyNumberFormat="1" applyFont="1" applyBorder="1" applyAlignment="1">
      <alignment horizontal="center" vertical="center"/>
    </xf>
    <xf numFmtId="49" fontId="4" fillId="0" borderId="29" xfId="1" applyNumberFormat="1" applyFont="1" applyBorder="1" applyAlignment="1">
      <alignment horizontal="center" vertical="center"/>
    </xf>
    <xf numFmtId="0" fontId="16" fillId="0" borderId="30" xfId="1" applyFont="1" applyBorder="1" applyAlignment="1">
      <alignment vertical="center" wrapText="1"/>
    </xf>
    <xf numFmtId="10" fontId="0" fillId="0" borderId="30" xfId="0" applyNumberFormat="1" applyBorder="1" applyAlignment="1">
      <alignment horizontal="center" vertical="center"/>
    </xf>
    <xf numFmtId="9" fontId="29" fillId="0" borderId="26" xfId="0" applyNumberFormat="1" applyFont="1" applyBorder="1" applyAlignment="1">
      <alignment horizontal="center" vertical="center"/>
    </xf>
    <xf numFmtId="9" fontId="29" fillId="0" borderId="27" xfId="0" applyNumberFormat="1" applyFont="1" applyBorder="1" applyAlignment="1">
      <alignment horizontal="center" vertical="center"/>
    </xf>
    <xf numFmtId="9" fontId="29" fillId="0" borderId="31" xfId="0" applyNumberFormat="1" applyFont="1" applyBorder="1" applyAlignment="1">
      <alignment horizontal="center" vertical="center"/>
    </xf>
    <xf numFmtId="49" fontId="4" fillId="0" borderId="32" xfId="1" applyNumberFormat="1" applyFont="1" applyBorder="1" applyAlignment="1">
      <alignment horizontal="center" vertical="center"/>
    </xf>
    <xf numFmtId="10" fontId="0" fillId="0" borderId="19" xfId="0" applyNumberFormat="1" applyBorder="1" applyAlignment="1">
      <alignment horizontal="center" vertical="center"/>
    </xf>
    <xf numFmtId="0" fontId="12" fillId="2" borderId="33" xfId="1" applyFont="1" applyFill="1" applyBorder="1" applyAlignment="1">
      <alignment horizontal="left"/>
    </xf>
    <xf numFmtId="0" fontId="12" fillId="2" borderId="20" xfId="1" applyFont="1" applyFill="1" applyBorder="1" applyAlignment="1">
      <alignment horizontal="left"/>
    </xf>
    <xf numFmtId="10" fontId="12" fillId="2" borderId="34" xfId="1" applyNumberFormat="1" applyFont="1" applyFill="1" applyBorder="1" applyAlignment="1"/>
    <xf numFmtId="10" fontId="12" fillId="2" borderId="28" xfId="1" applyNumberFormat="1" applyFont="1" applyFill="1" applyBorder="1" applyAlignment="1">
      <alignment horizontal="center"/>
    </xf>
    <xf numFmtId="0" fontId="12" fillId="2" borderId="35" xfId="1" applyFont="1" applyFill="1" applyBorder="1" applyAlignment="1">
      <alignment horizontal="left"/>
    </xf>
    <xf numFmtId="0" fontId="12" fillId="2" borderId="36" xfId="1" applyFont="1" applyFill="1" applyBorder="1" applyAlignment="1">
      <alignment horizontal="left"/>
    </xf>
    <xf numFmtId="10" fontId="12" fillId="2" borderId="22" xfId="1" applyNumberFormat="1" applyFont="1" applyFill="1" applyBorder="1" applyAlignment="1"/>
    <xf numFmtId="10" fontId="12" fillId="2" borderId="23" xfId="1" applyNumberFormat="1" applyFont="1" applyFill="1" applyBorder="1" applyAlignment="1">
      <alignment horizontal="center"/>
    </xf>
    <xf numFmtId="0" fontId="1" fillId="0" borderId="30" xfId="1" applyFont="1" applyBorder="1" applyAlignment="1">
      <alignment vertical="center" wrapText="1"/>
    </xf>
    <xf numFmtId="0" fontId="12" fillId="2" borderId="37" xfId="1" applyFont="1" applyFill="1" applyBorder="1" applyAlignment="1">
      <alignment horizontal="left"/>
    </xf>
    <xf numFmtId="0" fontId="12" fillId="2" borderId="34" xfId="1" applyFont="1" applyFill="1" applyBorder="1" applyAlignment="1">
      <alignment horizontal="left"/>
    </xf>
    <xf numFmtId="10" fontId="12" fillId="2" borderId="20" xfId="1" applyNumberFormat="1" applyFont="1" applyFill="1" applyBorder="1" applyAlignment="1"/>
    <xf numFmtId="0" fontId="12" fillId="2" borderId="38" xfId="1" applyFont="1" applyFill="1" applyBorder="1" applyAlignment="1">
      <alignment horizontal="left"/>
    </xf>
    <xf numFmtId="0" fontId="19"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41" xfId="0" applyFont="1" applyBorder="1" applyAlignment="1">
      <alignment horizontal="center" vertical="center" wrapText="1"/>
    </xf>
    <xf numFmtId="0" fontId="14" fillId="5" borderId="42" xfId="0" applyFont="1" applyFill="1" applyBorder="1" applyAlignment="1">
      <alignment horizontal="center" vertical="center" wrapText="1"/>
    </xf>
    <xf numFmtId="0" fontId="14" fillId="5" borderId="43"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 fillId="0" borderId="19" xfId="1" applyFont="1" applyBorder="1" applyAlignment="1">
      <alignment vertical="center" wrapText="1"/>
    </xf>
    <xf numFmtId="0" fontId="12" fillId="2" borderId="37" xfId="1" applyFont="1" applyFill="1" applyBorder="1" applyAlignment="1"/>
    <xf numFmtId="0" fontId="12" fillId="2" borderId="20" xfId="1" applyFont="1" applyFill="1" applyBorder="1" applyAlignment="1"/>
    <xf numFmtId="0" fontId="12" fillId="2" borderId="21" xfId="1" applyFont="1" applyFill="1" applyBorder="1" applyAlignment="1">
      <alignment horizontal="left"/>
    </xf>
    <xf numFmtId="0" fontId="12" fillId="2" borderId="22" xfId="1" applyFont="1" applyFill="1" applyBorder="1" applyAlignment="1">
      <alignment horizontal="left"/>
    </xf>
    <xf numFmtId="0" fontId="4" fillId="6" borderId="21" xfId="0" applyFont="1" applyFill="1" applyBorder="1" applyAlignment="1">
      <alignment horizontal="center"/>
    </xf>
    <xf numFmtId="0" fontId="4" fillId="6" borderId="22" xfId="0" applyFont="1" applyFill="1" applyBorder="1" applyAlignment="1">
      <alignment horizontal="center"/>
    </xf>
    <xf numFmtId="0" fontId="4" fillId="6" borderId="23" xfId="0" applyFont="1" applyFill="1" applyBorder="1" applyAlignment="1">
      <alignment horizontal="center"/>
    </xf>
    <xf numFmtId="0" fontId="3" fillId="0" borderId="24" xfId="1" applyFont="1" applyFill="1" applyBorder="1" applyAlignment="1">
      <alignment horizontal="left"/>
    </xf>
    <xf numFmtId="0" fontId="3" fillId="0" borderId="29" xfId="1" applyFont="1" applyFill="1" applyBorder="1" applyAlignment="1">
      <alignment horizontal="left"/>
    </xf>
    <xf numFmtId="0" fontId="3" fillId="0" borderId="30" xfId="1" applyFont="1" applyFill="1" applyBorder="1" applyAlignment="1">
      <alignment horizontal="left"/>
    </xf>
    <xf numFmtId="0" fontId="3" fillId="0" borderId="33" xfId="1" applyFont="1" applyFill="1" applyBorder="1" applyAlignment="1">
      <alignment horizontal="left"/>
    </xf>
    <xf numFmtId="0" fontId="3" fillId="0" borderId="20" xfId="1" applyFont="1" applyFill="1" applyBorder="1" applyAlignment="1">
      <alignment horizontal="left"/>
    </xf>
    <xf numFmtId="0" fontId="4" fillId="6" borderId="29" xfId="0" applyFont="1" applyFill="1" applyBorder="1" applyAlignment="1">
      <alignment horizontal="center"/>
    </xf>
    <xf numFmtId="0" fontId="4" fillId="6" borderId="30" xfId="0" applyFont="1" applyFill="1" applyBorder="1" applyAlignment="1">
      <alignment horizontal="center"/>
    </xf>
    <xf numFmtId="0" fontId="4" fillId="6" borderId="45" xfId="0" applyFont="1" applyFill="1" applyBorder="1" applyAlignment="1">
      <alignment horizontal="center"/>
    </xf>
    <xf numFmtId="9" fontId="4" fillId="0" borderId="28" xfId="0" applyNumberFormat="1" applyFont="1" applyBorder="1" applyAlignment="1">
      <alignment horizontal="center" vertical="center"/>
    </xf>
    <xf numFmtId="9" fontId="4" fillId="0" borderId="25" xfId="0" applyNumberFormat="1" applyFont="1" applyBorder="1" applyAlignment="1">
      <alignment horizontal="center" vertical="center"/>
    </xf>
    <xf numFmtId="9" fontId="4" fillId="0" borderId="45" xfId="0" applyNumberFormat="1" applyFont="1" applyBorder="1" applyAlignment="1">
      <alignment horizontal="center" vertical="center"/>
    </xf>
    <xf numFmtId="0" fontId="30" fillId="0" borderId="7" xfId="0" applyFont="1" applyBorder="1"/>
    <xf numFmtId="0" fontId="12" fillId="2" borderId="46" xfId="1" applyFont="1" applyFill="1" applyBorder="1"/>
    <xf numFmtId="0" fontId="12" fillId="2" borderId="47" xfId="1" applyFont="1" applyFill="1" applyBorder="1"/>
    <xf numFmtId="49" fontId="4" fillId="0" borderId="48" xfId="1" applyNumberFormat="1" applyFont="1" applyBorder="1" applyAlignment="1">
      <alignment horizontal="center" vertical="center"/>
    </xf>
    <xf numFmtId="0" fontId="21" fillId="0" borderId="49" xfId="1" applyFont="1" applyBorder="1" applyAlignment="1">
      <alignment vertical="center" wrapText="1"/>
    </xf>
    <xf numFmtId="49" fontId="4" fillId="0" borderId="50" xfId="1" applyNumberFormat="1" applyFont="1" applyBorder="1" applyAlignment="1">
      <alignment horizontal="center" vertical="center"/>
    </xf>
    <xf numFmtId="49" fontId="4" fillId="0" borderId="51" xfId="1" applyNumberFormat="1" applyFont="1" applyBorder="1" applyAlignment="1">
      <alignment horizontal="center" vertical="center"/>
    </xf>
    <xf numFmtId="0" fontId="16" fillId="0" borderId="52" xfId="1" applyFont="1" applyFill="1" applyBorder="1" applyAlignment="1">
      <alignment vertical="center" wrapText="1"/>
    </xf>
    <xf numFmtId="49" fontId="15" fillId="0" borderId="52" xfId="1" applyNumberFormat="1" applyFont="1" applyBorder="1" applyAlignment="1">
      <alignment horizontal="center" vertical="center"/>
    </xf>
    <xf numFmtId="10" fontId="1" fillId="0" borderId="52" xfId="1" applyNumberFormat="1" applyFont="1" applyBorder="1" applyAlignment="1">
      <alignment horizontal="center" vertical="center"/>
    </xf>
    <xf numFmtId="0" fontId="8" fillId="0" borderId="52" xfId="1" applyFont="1" applyBorder="1" applyAlignment="1">
      <alignment vertical="center" wrapText="1"/>
    </xf>
    <xf numFmtId="0" fontId="21" fillId="0" borderId="52" xfId="1" applyFont="1" applyBorder="1" applyAlignment="1">
      <alignment vertical="center" wrapText="1"/>
    </xf>
    <xf numFmtId="0" fontId="21" fillId="0" borderId="53" xfId="1" applyFont="1" applyBorder="1" applyAlignment="1">
      <alignment vertical="center" wrapText="1"/>
    </xf>
    <xf numFmtId="0" fontId="12" fillId="2" borderId="54" xfId="1" applyFont="1" applyFill="1" applyBorder="1" applyAlignment="1">
      <alignment horizontal="center" vertical="center" wrapText="1"/>
    </xf>
    <xf numFmtId="0" fontId="12" fillId="2" borderId="55" xfId="1" applyFont="1" applyFill="1" applyBorder="1" applyAlignment="1">
      <alignment horizontal="center" vertical="center" wrapText="1"/>
    </xf>
    <xf numFmtId="0" fontId="12" fillId="2" borderId="56" xfId="1" applyFont="1" applyFill="1" applyBorder="1" applyAlignment="1">
      <alignment horizontal="center" vertical="center" wrapText="1"/>
    </xf>
    <xf numFmtId="0" fontId="12" fillId="2" borderId="57" xfId="1" applyFont="1" applyFill="1" applyBorder="1" applyAlignment="1">
      <alignment horizontal="center" vertical="center" wrapText="1"/>
    </xf>
    <xf numFmtId="0" fontId="12" fillId="2" borderId="58" xfId="1" applyFont="1" applyFill="1" applyBorder="1" applyAlignment="1">
      <alignment horizontal="center" vertical="center" wrapText="1"/>
    </xf>
    <xf numFmtId="0" fontId="12" fillId="2" borderId="59" xfId="1" applyFont="1" applyFill="1" applyBorder="1"/>
    <xf numFmtId="0" fontId="3" fillId="3" borderId="2" xfId="1" applyFont="1" applyFill="1" applyBorder="1"/>
    <xf numFmtId="10" fontId="12" fillId="2" borderId="60" xfId="1" applyNumberFormat="1" applyFont="1" applyFill="1" applyBorder="1" applyAlignment="1">
      <alignment horizontal="center"/>
    </xf>
    <xf numFmtId="10" fontId="12" fillId="2" borderId="60" xfId="1" applyNumberFormat="1" applyFont="1" applyFill="1" applyBorder="1" applyAlignment="1">
      <alignment horizontal="center" vertical="center"/>
    </xf>
    <xf numFmtId="0" fontId="12" fillId="2" borderId="60" xfId="1" applyFont="1" applyFill="1" applyBorder="1"/>
    <xf numFmtId="0" fontId="12" fillId="2" borderId="61" xfId="1" applyFont="1" applyFill="1" applyBorder="1"/>
    <xf numFmtId="49" fontId="4" fillId="0" borderId="62" xfId="1" applyNumberFormat="1" applyFont="1" applyBorder="1" applyAlignment="1">
      <alignment horizontal="center" vertical="center"/>
    </xf>
    <xf numFmtId="0" fontId="16" fillId="0" borderId="30" xfId="1" applyFont="1" applyFill="1" applyBorder="1" applyAlignment="1">
      <alignment vertical="center" wrapText="1"/>
    </xf>
    <xf numFmtId="49" fontId="15" fillId="0" borderId="63" xfId="1" applyNumberFormat="1" applyFont="1" applyBorder="1" applyAlignment="1">
      <alignment horizontal="center" vertical="center"/>
    </xf>
    <xf numFmtId="0" fontId="8" fillId="0" borderId="52" xfId="1" applyBorder="1" applyAlignment="1">
      <alignment vertical="center" wrapText="1"/>
    </xf>
    <xf numFmtId="49" fontId="4" fillId="0" borderId="64" xfId="1" applyNumberFormat="1" applyFont="1" applyBorder="1" applyAlignment="1">
      <alignment horizontal="center" vertical="center"/>
    </xf>
    <xf numFmtId="0" fontId="16" fillId="0" borderId="19" xfId="1" applyFont="1" applyFill="1" applyBorder="1" applyAlignment="1">
      <alignment vertical="center" wrapText="1"/>
    </xf>
    <xf numFmtId="49" fontId="15" fillId="0" borderId="65" xfId="1" applyNumberFormat="1" applyFont="1" applyBorder="1" applyAlignment="1">
      <alignment horizontal="center" vertical="center"/>
    </xf>
    <xf numFmtId="10" fontId="1" fillId="0" borderId="18" xfId="1" applyNumberFormat="1" applyFont="1" applyBorder="1" applyAlignment="1">
      <alignment horizontal="center" vertical="center"/>
    </xf>
    <xf numFmtId="0" fontId="8" fillId="0" borderId="18" xfId="1" applyBorder="1" applyAlignment="1">
      <alignment vertical="center" wrapText="1"/>
    </xf>
    <xf numFmtId="0" fontId="21" fillId="0" borderId="18" xfId="1" applyFont="1" applyBorder="1" applyAlignment="1">
      <alignment vertical="center" wrapText="1"/>
    </xf>
    <xf numFmtId="0" fontId="21" fillId="0" borderId="66" xfId="1" applyFont="1" applyBorder="1" applyAlignment="1">
      <alignment vertical="center" wrapText="1"/>
    </xf>
    <xf numFmtId="0" fontId="3" fillId="3" borderId="60" xfId="1" applyFont="1" applyFill="1" applyBorder="1"/>
    <xf numFmtId="0" fontId="1" fillId="0" borderId="52" xfId="1" applyFont="1" applyBorder="1" applyAlignment="1">
      <alignment vertical="center" wrapText="1"/>
    </xf>
    <xf numFmtId="0" fontId="17" fillId="0" borderId="52" xfId="1" applyFont="1" applyBorder="1" applyAlignment="1">
      <alignment vertical="center" wrapText="1"/>
    </xf>
    <xf numFmtId="49" fontId="4" fillId="0" borderId="67" xfId="1" applyNumberFormat="1" applyFont="1" applyBorder="1" applyAlignment="1">
      <alignment horizontal="center" vertical="center"/>
    </xf>
    <xf numFmtId="0" fontId="1" fillId="0" borderId="18" xfId="1" applyFont="1" applyBorder="1" applyAlignment="1">
      <alignment vertical="center" wrapText="1"/>
    </xf>
    <xf numFmtId="49" fontId="15" fillId="0" borderId="18" xfId="1" applyNumberFormat="1" applyFont="1" applyBorder="1" applyAlignment="1">
      <alignment horizontal="center" vertical="center"/>
    </xf>
    <xf numFmtId="0" fontId="17" fillId="0" borderId="18" xfId="1" applyFont="1" applyBorder="1" applyAlignment="1">
      <alignment vertical="center" wrapText="1"/>
    </xf>
  </cellXfs>
  <cellStyles count="3">
    <cellStyle name="Hipervínculo" xfId="2" builtinId="8"/>
    <cellStyle name="Normal" xfId="0" builtinId="0"/>
    <cellStyle name="Normal 2" xfId="1" xr:uid="{E2DF137C-F9B6-4E93-BD37-6EB6BC4BE2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161925</xdr:colOff>
      <xdr:row>0</xdr:row>
      <xdr:rowOff>0</xdr:rowOff>
    </xdr:from>
    <xdr:to>
      <xdr:col>3</xdr:col>
      <xdr:colOff>542925</xdr:colOff>
      <xdr:row>4</xdr:row>
      <xdr:rowOff>19050</xdr:rowOff>
    </xdr:to>
    <xdr:pic>
      <xdr:nvPicPr>
        <xdr:cNvPr id="2" name="Imagen 1" descr="Descripción: Macintosh HD:Users:orudloffp:Google Drive:16.Logos e imagenes varias:OLACEFS:Logo OLCEFS texto.jpg">
          <a:extLst>
            <a:ext uri="{FF2B5EF4-FFF2-40B4-BE49-F238E27FC236}">
              <a16:creationId xmlns:a16="http://schemas.microsoft.com/office/drawing/2014/main" id="{3C4EB363-A978-4DC2-9EE0-FE798FC9CE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0"/>
          <a:ext cx="114300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161925</xdr:colOff>
      <xdr:row>0</xdr:row>
      <xdr:rowOff>0</xdr:rowOff>
    </xdr:from>
    <xdr:to>
      <xdr:col>3</xdr:col>
      <xdr:colOff>542925</xdr:colOff>
      <xdr:row>4</xdr:row>
      <xdr:rowOff>19050</xdr:rowOff>
    </xdr:to>
    <xdr:pic>
      <xdr:nvPicPr>
        <xdr:cNvPr id="2" name="Imagen 1" descr="Descripción: Macintosh HD:Users:orudloffp:Google Drive:16.Logos e imagenes varias:OLACEFS:Logo OLCEFS texto.jpg">
          <a:extLst>
            <a:ext uri="{FF2B5EF4-FFF2-40B4-BE49-F238E27FC236}">
              <a16:creationId xmlns:a16="http://schemas.microsoft.com/office/drawing/2014/main" id="{E03F3E0F-5C2E-4B96-B6D5-33ACD61FC1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0"/>
          <a:ext cx="114300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609600</xdr:colOff>
      <xdr:row>0</xdr:row>
      <xdr:rowOff>0</xdr:rowOff>
    </xdr:from>
    <xdr:to>
      <xdr:col>4</xdr:col>
      <xdr:colOff>1009650</xdr:colOff>
      <xdr:row>3</xdr:row>
      <xdr:rowOff>106377</xdr:rowOff>
    </xdr:to>
    <xdr:pic>
      <xdr:nvPicPr>
        <xdr:cNvPr id="2" name="Imagen 1" descr="Descripción: Macintosh HD:Users:orudloffp:Google Drive:16.Logos e imagenes varias:OLACEFS:Logo OLCEFS texto.jpg">
          <a:extLst>
            <a:ext uri="{FF2B5EF4-FFF2-40B4-BE49-F238E27FC236}">
              <a16:creationId xmlns:a16="http://schemas.microsoft.com/office/drawing/2014/main" id="{C03D993A-59F9-4766-8A01-047C05851D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0700" y="0"/>
          <a:ext cx="1209675" cy="7540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TCE/01.%20Procesos%20de%20Planificaci&#243;n/2019/2019/13.%20Cobertura%202019/02.%20Cobertura%20&#209;uble+CRMs/Cobertura%20&#209;u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AURA%20RESPALDO1/HOSPITAL%20DE%20TALAGANTE/CON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URA%20RESPALDO1/FORMATOS%20DE%20AUDITORIA/Curso%20de%20muestreo%20Jul-%202012%20sica%203.0/Sistema%20Automatizado%20de%20Muestreo-v1.4.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Ñuble"/>
    </sheetNames>
    <sheetDataSet>
      <sheetData sheetId="0">
        <row r="2">
          <cell r="A2">
            <v>918</v>
          </cell>
        </row>
        <row r="3">
          <cell r="A3">
            <v>919</v>
          </cell>
        </row>
        <row r="4">
          <cell r="A4">
            <v>925</v>
          </cell>
        </row>
        <row r="5">
          <cell r="A5">
            <v>926</v>
          </cell>
        </row>
        <row r="6">
          <cell r="A6">
            <v>927</v>
          </cell>
        </row>
        <row r="7">
          <cell r="A7">
            <v>931</v>
          </cell>
        </row>
        <row r="8">
          <cell r="A8">
            <v>1285</v>
          </cell>
        </row>
        <row r="9">
          <cell r="A9">
            <v>478</v>
          </cell>
        </row>
        <row r="10">
          <cell r="A10">
            <v>481</v>
          </cell>
        </row>
        <row r="11">
          <cell r="A11">
            <v>482</v>
          </cell>
        </row>
        <row r="12">
          <cell r="A12">
            <v>483</v>
          </cell>
        </row>
        <row r="13">
          <cell r="A13">
            <v>484</v>
          </cell>
        </row>
        <row r="14">
          <cell r="A14">
            <v>485</v>
          </cell>
        </row>
        <row r="15">
          <cell r="A15">
            <v>490</v>
          </cell>
        </row>
        <row r="16">
          <cell r="A16">
            <v>502</v>
          </cell>
        </row>
        <row r="17">
          <cell r="A17">
            <v>503</v>
          </cell>
        </row>
        <row r="18">
          <cell r="A18">
            <v>504</v>
          </cell>
        </row>
        <row r="19">
          <cell r="A19">
            <v>506</v>
          </cell>
        </row>
        <row r="20">
          <cell r="A20">
            <v>507</v>
          </cell>
        </row>
        <row r="21">
          <cell r="A21">
            <v>510</v>
          </cell>
        </row>
        <row r="22">
          <cell r="A22">
            <v>511</v>
          </cell>
        </row>
        <row r="23">
          <cell r="A23">
            <v>512</v>
          </cell>
        </row>
        <row r="24">
          <cell r="A24">
            <v>513</v>
          </cell>
        </row>
        <row r="25">
          <cell r="A25">
            <v>514</v>
          </cell>
        </row>
        <row r="26">
          <cell r="A26">
            <v>515</v>
          </cell>
        </row>
        <row r="27">
          <cell r="A27">
            <v>516</v>
          </cell>
        </row>
        <row r="28">
          <cell r="A28">
            <v>1032</v>
          </cell>
        </row>
        <row r="29">
          <cell r="A29">
            <v>526</v>
          </cell>
        </row>
        <row r="30">
          <cell r="A30">
            <v>761</v>
          </cell>
        </row>
        <row r="31">
          <cell r="A31">
            <v>765</v>
          </cell>
        </row>
        <row r="32">
          <cell r="A32">
            <v>766</v>
          </cell>
        </row>
        <row r="33">
          <cell r="A33">
            <v>767</v>
          </cell>
        </row>
        <row r="34">
          <cell r="A34">
            <v>768</v>
          </cell>
        </row>
        <row r="35">
          <cell r="A35">
            <v>769</v>
          </cell>
        </row>
        <row r="36">
          <cell r="A36">
            <v>774</v>
          </cell>
        </row>
        <row r="37">
          <cell r="A37">
            <v>785</v>
          </cell>
        </row>
        <row r="38">
          <cell r="A38">
            <v>786</v>
          </cell>
        </row>
        <row r="39">
          <cell r="A39">
            <v>787</v>
          </cell>
        </row>
        <row r="40">
          <cell r="A40">
            <v>789</v>
          </cell>
        </row>
        <row r="41">
          <cell r="A41">
            <v>790</v>
          </cell>
        </row>
        <row r="42">
          <cell r="A42">
            <v>793</v>
          </cell>
        </row>
        <row r="43">
          <cell r="A43">
            <v>794</v>
          </cell>
        </row>
        <row r="44">
          <cell r="A44">
            <v>795</v>
          </cell>
        </row>
        <row r="45">
          <cell r="A45">
            <v>796</v>
          </cell>
        </row>
        <row r="46">
          <cell r="A46">
            <v>1031</v>
          </cell>
        </row>
        <row r="47">
          <cell r="A47">
            <v>797</v>
          </cell>
        </row>
        <row r="48">
          <cell r="A48">
            <v>798</v>
          </cell>
        </row>
        <row r="49">
          <cell r="A49">
            <v>806</v>
          </cell>
        </row>
        <row r="50">
          <cell r="A50">
            <v>809</v>
          </cell>
        </row>
        <row r="51">
          <cell r="A51">
            <v>1828</v>
          </cell>
        </row>
        <row r="52">
          <cell r="A52">
            <v>2005</v>
          </cell>
        </row>
        <row r="53">
          <cell r="A53">
            <v>1877</v>
          </cell>
        </row>
        <row r="54">
          <cell r="A54">
            <v>1904</v>
          </cell>
        </row>
        <row r="55">
          <cell r="A55">
            <v>1959</v>
          </cell>
        </row>
        <row r="56">
          <cell r="A56">
            <v>1891</v>
          </cell>
        </row>
        <row r="57">
          <cell r="A57">
            <v>1965</v>
          </cell>
        </row>
        <row r="58">
          <cell r="A58">
            <v>2223</v>
          </cell>
        </row>
        <row r="59">
          <cell r="A59">
            <v>2225</v>
          </cell>
        </row>
        <row r="60">
          <cell r="A60">
            <v>2280</v>
          </cell>
        </row>
        <row r="61">
          <cell r="A61">
            <v>2323</v>
          </cell>
        </row>
        <row r="62">
          <cell r="A62">
            <v>2344</v>
          </cell>
        </row>
        <row r="63">
          <cell r="A63">
            <v>2377</v>
          </cell>
        </row>
        <row r="64">
          <cell r="A64">
            <v>3511</v>
          </cell>
        </row>
        <row r="65">
          <cell r="A65">
            <v>2535</v>
          </cell>
        </row>
        <row r="66">
          <cell r="A66">
            <v>2380</v>
          </cell>
        </row>
        <row r="67">
          <cell r="A67">
            <v>2391</v>
          </cell>
        </row>
        <row r="68">
          <cell r="A68">
            <v>145</v>
          </cell>
        </row>
        <row r="69">
          <cell r="A69">
            <v>149</v>
          </cell>
        </row>
        <row r="70">
          <cell r="A70">
            <v>150</v>
          </cell>
        </row>
        <row r="71">
          <cell r="A71">
            <v>151</v>
          </cell>
        </row>
        <row r="72">
          <cell r="A72">
            <v>152</v>
          </cell>
        </row>
        <row r="73">
          <cell r="A73">
            <v>153</v>
          </cell>
        </row>
        <row r="74">
          <cell r="A74">
            <v>158</v>
          </cell>
        </row>
        <row r="75">
          <cell r="A75">
            <v>170</v>
          </cell>
        </row>
        <row r="76">
          <cell r="A76">
            <v>171</v>
          </cell>
        </row>
        <row r="77">
          <cell r="A77">
            <v>172</v>
          </cell>
        </row>
        <row r="78">
          <cell r="A78">
            <v>174</v>
          </cell>
        </row>
        <row r="79">
          <cell r="A79">
            <v>175</v>
          </cell>
        </row>
        <row r="80">
          <cell r="A80">
            <v>178</v>
          </cell>
        </row>
        <row r="81">
          <cell r="A81">
            <v>179</v>
          </cell>
        </row>
        <row r="82">
          <cell r="A82">
            <v>180</v>
          </cell>
        </row>
        <row r="83">
          <cell r="A83">
            <v>181</v>
          </cell>
        </row>
        <row r="84">
          <cell r="A84">
            <v>182</v>
          </cell>
        </row>
        <row r="85">
          <cell r="A85">
            <v>183</v>
          </cell>
        </row>
        <row r="86">
          <cell r="A86">
            <v>184</v>
          </cell>
        </row>
        <row r="87">
          <cell r="A87">
            <v>192</v>
          </cell>
        </row>
        <row r="88">
          <cell r="A88">
            <v>195</v>
          </cell>
        </row>
        <row r="89">
          <cell r="A89">
            <v>2496</v>
          </cell>
        </row>
        <row r="90">
          <cell r="A90">
            <v>4413</v>
          </cell>
        </row>
        <row r="91">
          <cell r="A91">
            <v>2775</v>
          </cell>
        </row>
        <row r="92">
          <cell r="A92">
            <v>2821</v>
          </cell>
        </row>
        <row r="93">
          <cell r="A93">
            <v>2927</v>
          </cell>
        </row>
        <row r="94">
          <cell r="A94">
            <v>3258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2011"/>
      <sheetName val="5.3.2.04.04.04 protesis"/>
      <sheetName val="5.3.2.04.10"/>
      <sheetName val="5.3.2.04.12"/>
      <sheetName val="calculo de muestra"/>
      <sheetName val="muestra aleatoria"/>
      <sheetName val="Hoja3"/>
      <sheetName val="Hoja1"/>
      <sheetName val="MUESTRA CONTROL EXTERNO"/>
      <sheetName val="base de datos"/>
      <sheetName val="5.3.2.06.01"/>
      <sheetName val="5.3.2.06.03"/>
      <sheetName val="5.3.2.06.04"/>
      <sheetName val="5.3.2.06.05"/>
      <sheetName val="5.3.2.06.06"/>
      <sheetName val="CARTERA MEDCOM"/>
      <sheetName val="CARTERA A TORRES Y CIA LTDA"/>
      <sheetName val="CARETRA FRESENIUS"/>
      <sheetName val="TECHNICAL"/>
      <sheetName val="conversiones"/>
      <sheetName val="ivens"/>
      <sheetName val="socofar"/>
      <sheetName val="endotec"/>
      <sheetName val="EQUIMED"/>
      <sheetName val="EXINAT"/>
      <sheetName val="ECODATA"/>
      <sheetName val="SUR MEDICAL"/>
      <sheetName val="INDURA"/>
      <sheetName val="MARCIA"/>
      <sheetName val="ZEPEDA"/>
      <sheetName val="CARTERA DRAGER"/>
      <sheetName val="LUREYE"/>
      <sheetName val="CARTERA VERMED"/>
      <sheetName val="PAISAJISMO SILVA"/>
      <sheetName val="INTERNATIONAL"/>
      <sheetName val="Hoja24"/>
      <sheetName val="Hoja23"/>
      <sheetName val="Hoja22"/>
      <sheetName val="Hoja21"/>
      <sheetName val="Hoja20"/>
      <sheetName val="Hoja19"/>
      <sheetName val="Hoja18"/>
      <sheetName val="Hoja17"/>
      <sheetName val="Hoja16"/>
      <sheetName val="Hoja15"/>
      <sheetName val="Hoja14"/>
      <sheetName val="Hoja13"/>
      <sheetName val="Hoja12"/>
      <sheetName val="Hoja11"/>
      <sheetName val="Hoja10"/>
      <sheetName val="Hoja9"/>
      <sheetName val="Hoja8"/>
      <sheetName val="Hoja7"/>
      <sheetName val="Hoja6"/>
      <sheetName val="Hoja5"/>
      <sheetName val="Hoja2"/>
    </sheetNames>
    <sheetDataSet>
      <sheetData sheetId="0"/>
      <sheetData sheetId="1"/>
      <sheetData sheetId="2"/>
      <sheetData sheetId="3"/>
      <sheetData sheetId="4"/>
      <sheetData sheetId="5"/>
      <sheetData sheetId="6"/>
      <sheetData sheetId="7"/>
      <sheetData sheetId="8"/>
      <sheetData sheetId="9">
        <row r="2">
          <cell r="E2" t="str">
            <v>DEVENGO FACTURA N 3860 VERMED EQUIPOS MEDICOS LTDA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Poblacion"/>
      <sheetName val="Registro"/>
      <sheetName val="MUM"/>
      <sheetName val="Datos"/>
      <sheetName val="Muestra"/>
      <sheetName val="Estratos"/>
      <sheetName val="Informe"/>
      <sheetName val="TME"/>
      <sheetName val="Etiquetas"/>
      <sheetName val="TE"/>
      <sheetName val="TD"/>
    </sheetNames>
    <sheetDataSet>
      <sheetData sheetId="0"/>
      <sheetData sheetId="1"/>
      <sheetData sheetId="2"/>
      <sheetData sheetId="3">
        <row r="3">
          <cell r="B3">
            <v>222</v>
          </cell>
        </row>
      </sheetData>
      <sheetData sheetId="4">
        <row r="3">
          <cell r="C3">
            <v>0</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unstats.un.org/sdgs/iaeg-sdgs/tier-classification/" TargetMode="External"/><Relationship Id="rId1" Type="http://schemas.openxmlformats.org/officeDocument/2006/relationships/hyperlink" Target="https://unstats.un.org/sdgs/iaeg-sdgs/2020-comp-re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52F84-2A4B-4528-9CA4-0093E4DB1D61}">
  <sheetPr>
    <tabColor theme="7" tint="-0.249977111117893"/>
  </sheetPr>
  <dimension ref="B1:M42"/>
  <sheetViews>
    <sheetView showGridLines="0" tabSelected="1" workbookViewId="0">
      <selection activeCell="C10" sqref="C10:K10"/>
    </sheetView>
  </sheetViews>
  <sheetFormatPr baseColWidth="10" defaultColWidth="0" defaultRowHeight="14.25" zeroHeight="1" x14ac:dyDescent="0.2"/>
  <cols>
    <col min="1" max="1" width="3.7109375" style="4" customWidth="1"/>
    <col min="2" max="2" width="2.5703125" style="4" customWidth="1"/>
    <col min="3" max="3" width="11.42578125" style="4" customWidth="1"/>
    <col min="4" max="4" width="11" style="4" customWidth="1"/>
    <col min="5" max="5" width="12.28515625" style="4" customWidth="1"/>
    <col min="6" max="11" width="16" style="4" customWidth="1"/>
    <col min="12" max="12" width="2.42578125" style="4" customWidth="1"/>
    <col min="13" max="17" width="4.42578125" style="4" customWidth="1"/>
    <col min="18" max="16384" width="11.42578125" style="4" hidden="1"/>
  </cols>
  <sheetData>
    <row r="1" spans="2:13" x14ac:dyDescent="0.2">
      <c r="B1" s="1"/>
      <c r="C1" s="2"/>
      <c r="D1" s="2"/>
      <c r="E1" s="2"/>
      <c r="F1" s="2"/>
      <c r="G1" s="2"/>
      <c r="H1" s="2"/>
      <c r="I1" s="2"/>
      <c r="J1" s="2"/>
      <c r="K1" s="2"/>
      <c r="L1" s="3"/>
    </row>
    <row r="2" spans="2:13" ht="21.75" customHeight="1" x14ac:dyDescent="0.2">
      <c r="B2" s="5"/>
      <c r="E2" s="66" t="s">
        <v>153</v>
      </c>
      <c r="F2" s="66"/>
      <c r="G2" s="66"/>
      <c r="H2" s="66"/>
      <c r="I2" s="66"/>
      <c r="J2" s="66"/>
      <c r="K2" s="66"/>
      <c r="L2" s="6"/>
      <c r="M2" s="50"/>
    </row>
    <row r="3" spans="2:13" x14ac:dyDescent="0.2">
      <c r="B3" s="5"/>
      <c r="E3" s="66"/>
      <c r="F3" s="66"/>
      <c r="G3" s="66"/>
      <c r="H3" s="66"/>
      <c r="I3" s="66"/>
      <c r="J3" s="66"/>
      <c r="K3" s="66"/>
      <c r="L3" s="6"/>
    </row>
    <row r="4" spans="2:13" x14ac:dyDescent="0.2">
      <c r="B4" s="5"/>
      <c r="L4" s="6"/>
    </row>
    <row r="5" spans="2:13" x14ac:dyDescent="0.2">
      <c r="B5" s="5"/>
      <c r="L5" s="6"/>
    </row>
    <row r="6" spans="2:13" x14ac:dyDescent="0.2">
      <c r="B6" s="5"/>
      <c r="L6" s="6"/>
    </row>
    <row r="7" spans="2:13" ht="62.25" customHeight="1" x14ac:dyDescent="0.2">
      <c r="B7" s="5"/>
      <c r="C7" s="67" t="s">
        <v>94</v>
      </c>
      <c r="D7" s="68"/>
      <c r="E7" s="68"/>
      <c r="F7" s="68"/>
      <c r="G7" s="68"/>
      <c r="H7" s="68"/>
      <c r="I7" s="68"/>
      <c r="J7" s="68"/>
      <c r="K7" s="68"/>
      <c r="L7" s="6"/>
      <c r="M7" s="7"/>
    </row>
    <row r="8" spans="2:13" ht="36.75" customHeight="1" x14ac:dyDescent="0.2">
      <c r="B8" s="5"/>
      <c r="C8" s="67" t="s">
        <v>157</v>
      </c>
      <c r="D8" s="68"/>
      <c r="E8" s="68"/>
      <c r="F8" s="68"/>
      <c r="G8" s="68"/>
      <c r="H8" s="68"/>
      <c r="I8" s="68"/>
      <c r="J8" s="68"/>
      <c r="K8" s="68"/>
      <c r="L8" s="6"/>
      <c r="M8" s="7"/>
    </row>
    <row r="9" spans="2:13" ht="24" customHeight="1" x14ac:dyDescent="0.2">
      <c r="B9" s="5"/>
      <c r="C9" s="87" t="s">
        <v>95</v>
      </c>
      <c r="D9" s="88"/>
      <c r="E9" s="88"/>
      <c r="F9" s="88"/>
      <c r="G9" s="88"/>
      <c r="H9" s="88"/>
      <c r="I9" s="88"/>
      <c r="J9" s="88"/>
      <c r="K9" s="88"/>
      <c r="L9" s="6"/>
    </row>
    <row r="10" spans="2:13" ht="75.75" customHeight="1" x14ac:dyDescent="0.2">
      <c r="B10" s="5"/>
      <c r="C10" s="69" t="s">
        <v>119</v>
      </c>
      <c r="D10" s="70"/>
      <c r="E10" s="70"/>
      <c r="F10" s="70"/>
      <c r="G10" s="70"/>
      <c r="H10" s="70"/>
      <c r="I10" s="70"/>
      <c r="J10" s="70"/>
      <c r="K10" s="70"/>
      <c r="L10" s="6"/>
    </row>
    <row r="11" spans="2:13" ht="173.25" customHeight="1" x14ac:dyDescent="0.2">
      <c r="B11" s="5"/>
      <c r="C11" s="60" t="s">
        <v>160</v>
      </c>
      <c r="D11" s="61"/>
      <c r="E11" s="61"/>
      <c r="F11" s="61"/>
      <c r="G11" s="61"/>
      <c r="H11" s="61"/>
      <c r="I11" s="61"/>
      <c r="J11" s="61"/>
      <c r="K11" s="61"/>
      <c r="L11" s="6"/>
    </row>
    <row r="12" spans="2:13" ht="24.75" customHeight="1" x14ac:dyDescent="0.2">
      <c r="B12" s="5"/>
      <c r="C12" s="89" t="s">
        <v>120</v>
      </c>
      <c r="D12" s="90"/>
      <c r="E12" s="90"/>
      <c r="F12" s="90"/>
      <c r="G12" s="90"/>
      <c r="H12" s="90"/>
      <c r="I12" s="90"/>
      <c r="J12" s="90"/>
      <c r="K12" s="90"/>
      <c r="L12" s="8"/>
      <c r="M12" s="9"/>
    </row>
    <row r="13" spans="2:13" ht="66" customHeight="1" x14ac:dyDescent="0.2">
      <c r="B13" s="5"/>
      <c r="C13" s="60" t="s">
        <v>124</v>
      </c>
      <c r="D13" s="61"/>
      <c r="E13" s="61"/>
      <c r="F13" s="61"/>
      <c r="G13" s="61"/>
      <c r="H13" s="61"/>
      <c r="I13" s="61"/>
      <c r="J13" s="61"/>
      <c r="K13" s="61"/>
      <c r="L13" s="8"/>
      <c r="M13" s="9"/>
    </row>
    <row r="14" spans="2:13" ht="103.5" customHeight="1" x14ac:dyDescent="0.2">
      <c r="B14" s="5"/>
      <c r="C14" s="60" t="s">
        <v>158</v>
      </c>
      <c r="D14" s="61"/>
      <c r="E14" s="61"/>
      <c r="F14" s="61"/>
      <c r="G14" s="61"/>
      <c r="H14" s="61"/>
      <c r="I14" s="61"/>
      <c r="J14" s="61"/>
      <c r="K14" s="61"/>
      <c r="L14" s="8"/>
      <c r="M14" s="51"/>
    </row>
    <row r="15" spans="2:13" ht="18.75" customHeight="1" x14ac:dyDescent="0.2">
      <c r="B15" s="5"/>
      <c r="C15" s="89" t="s">
        <v>121</v>
      </c>
      <c r="D15" s="90"/>
      <c r="E15" s="90"/>
      <c r="F15" s="90"/>
      <c r="G15" s="90"/>
      <c r="H15" s="90"/>
      <c r="I15" s="90"/>
      <c r="J15" s="90"/>
      <c r="K15" s="90"/>
      <c r="L15" s="6"/>
    </row>
    <row r="16" spans="2:13" ht="38.25" customHeight="1" x14ac:dyDescent="0.2">
      <c r="B16" s="5"/>
      <c r="C16" s="69" t="s">
        <v>161</v>
      </c>
      <c r="D16" s="70"/>
      <c r="E16" s="70"/>
      <c r="F16" s="70"/>
      <c r="G16" s="70"/>
      <c r="H16" s="70"/>
      <c r="I16" s="70"/>
      <c r="J16" s="70"/>
      <c r="K16" s="70"/>
      <c r="L16" s="6"/>
    </row>
    <row r="17" spans="2:12" ht="35.25" customHeight="1" x14ac:dyDescent="0.2">
      <c r="B17" s="5"/>
      <c r="C17" s="69" t="s">
        <v>162</v>
      </c>
      <c r="D17" s="70"/>
      <c r="E17" s="70"/>
      <c r="F17" s="70"/>
      <c r="G17" s="70"/>
      <c r="H17" s="70"/>
      <c r="I17" s="70"/>
      <c r="J17" s="70"/>
      <c r="K17" s="70"/>
      <c r="L17" s="6"/>
    </row>
    <row r="18" spans="2:12" ht="33.75" customHeight="1" x14ac:dyDescent="0.2">
      <c r="B18" s="5"/>
      <c r="C18" s="69" t="s">
        <v>163</v>
      </c>
      <c r="D18" s="70"/>
      <c r="E18" s="70"/>
      <c r="F18" s="70"/>
      <c r="G18" s="70"/>
      <c r="H18" s="70"/>
      <c r="I18" s="70"/>
      <c r="J18" s="70"/>
      <c r="K18" s="70"/>
      <c r="L18" s="6"/>
    </row>
    <row r="19" spans="2:12" ht="25.5" customHeight="1" x14ac:dyDescent="0.2">
      <c r="B19" s="5"/>
      <c r="C19" s="69" t="s">
        <v>164</v>
      </c>
      <c r="D19" s="70"/>
      <c r="E19" s="70"/>
      <c r="F19" s="70"/>
      <c r="G19" s="70"/>
      <c r="H19" s="70"/>
      <c r="I19" s="70"/>
      <c r="J19" s="70"/>
      <c r="K19" s="70"/>
      <c r="L19" s="6"/>
    </row>
    <row r="20" spans="2:12" ht="32.25" customHeight="1" x14ac:dyDescent="0.2">
      <c r="B20" s="5"/>
      <c r="C20" s="69" t="s">
        <v>165</v>
      </c>
      <c r="D20" s="70"/>
      <c r="E20" s="70"/>
      <c r="F20" s="70"/>
      <c r="G20" s="70"/>
      <c r="H20" s="70"/>
      <c r="I20" s="70"/>
      <c r="J20" s="70"/>
      <c r="K20" s="70"/>
      <c r="L20" s="6"/>
    </row>
    <row r="21" spans="2:12" ht="52.5" customHeight="1" x14ac:dyDescent="0.2">
      <c r="B21" s="5"/>
      <c r="C21" s="69" t="s">
        <v>166</v>
      </c>
      <c r="D21" s="70"/>
      <c r="E21" s="70"/>
      <c r="F21" s="70"/>
      <c r="G21" s="70"/>
      <c r="H21" s="70"/>
      <c r="I21" s="70"/>
      <c r="J21" s="70"/>
      <c r="K21" s="70"/>
      <c r="L21" s="6"/>
    </row>
    <row r="22" spans="2:12" ht="52.5" customHeight="1" x14ac:dyDescent="0.2">
      <c r="B22" s="5"/>
      <c r="C22" s="71" t="s">
        <v>167</v>
      </c>
      <c r="D22" s="72"/>
      <c r="E22" s="72"/>
      <c r="F22" s="72"/>
      <c r="G22" s="72"/>
      <c r="H22" s="72"/>
      <c r="I22" s="72"/>
      <c r="J22" s="72"/>
      <c r="K22" s="72"/>
      <c r="L22" s="6"/>
    </row>
    <row r="23" spans="2:12" ht="52.5" customHeight="1" x14ac:dyDescent="0.2">
      <c r="B23" s="5"/>
      <c r="C23" s="71" t="s">
        <v>168</v>
      </c>
      <c r="D23" s="72"/>
      <c r="E23" s="72"/>
      <c r="F23" s="72"/>
      <c r="G23" s="72"/>
      <c r="H23" s="72"/>
      <c r="I23" s="72"/>
      <c r="J23" s="72"/>
      <c r="K23" s="72"/>
      <c r="L23" s="6"/>
    </row>
    <row r="24" spans="2:12" ht="49.5" customHeight="1" x14ac:dyDescent="0.2">
      <c r="B24" s="5"/>
      <c r="C24" s="69" t="s">
        <v>169</v>
      </c>
      <c r="D24" s="70"/>
      <c r="E24" s="70"/>
      <c r="F24" s="70"/>
      <c r="G24" s="70"/>
      <c r="H24" s="70"/>
      <c r="I24" s="70"/>
      <c r="J24" s="70"/>
      <c r="K24" s="70"/>
      <c r="L24" s="6"/>
    </row>
    <row r="25" spans="2:12" ht="47.25" customHeight="1" x14ac:dyDescent="0.2">
      <c r="B25" s="5"/>
      <c r="C25" s="60" t="s">
        <v>170</v>
      </c>
      <c r="D25" s="61"/>
      <c r="E25" s="61"/>
      <c r="F25" s="61"/>
      <c r="G25" s="61"/>
      <c r="H25" s="61"/>
      <c r="I25" s="61"/>
      <c r="J25" s="61"/>
      <c r="K25" s="61"/>
      <c r="L25" s="6"/>
    </row>
    <row r="26" spans="2:12" ht="42" customHeight="1" x14ac:dyDescent="0.2">
      <c r="B26" s="5"/>
      <c r="C26" s="60" t="s">
        <v>171</v>
      </c>
      <c r="D26" s="61"/>
      <c r="E26" s="61"/>
      <c r="F26" s="61"/>
      <c r="G26" s="61"/>
      <c r="H26" s="61"/>
      <c r="I26" s="61"/>
      <c r="J26" s="61"/>
      <c r="K26" s="61"/>
      <c r="L26" s="6"/>
    </row>
    <row r="27" spans="2:12" ht="46.5" customHeight="1" x14ac:dyDescent="0.2">
      <c r="B27" s="5"/>
      <c r="C27" s="60" t="s">
        <v>172</v>
      </c>
      <c r="D27" s="61"/>
      <c r="E27" s="61"/>
      <c r="F27" s="61"/>
      <c r="G27" s="61"/>
      <c r="H27" s="61"/>
      <c r="I27" s="61"/>
      <c r="J27" s="61"/>
      <c r="K27" s="61"/>
      <c r="L27" s="6"/>
    </row>
    <row r="28" spans="2:12" ht="35.25" customHeight="1" x14ac:dyDescent="0.2">
      <c r="B28" s="5"/>
      <c r="C28" s="87" t="s">
        <v>154</v>
      </c>
      <c r="D28" s="88"/>
      <c r="E28" s="88"/>
      <c r="F28" s="88"/>
      <c r="G28" s="88"/>
      <c r="H28" s="88"/>
      <c r="I28" s="88"/>
      <c r="J28" s="88"/>
      <c r="K28" s="88"/>
      <c r="L28" s="6"/>
    </row>
    <row r="29" spans="2:12" ht="20.25" customHeight="1" x14ac:dyDescent="0.2">
      <c r="B29" s="5"/>
      <c r="C29" s="62" t="s">
        <v>173</v>
      </c>
      <c r="D29" s="63"/>
      <c r="E29" s="63"/>
      <c r="F29" s="63"/>
      <c r="G29" s="63"/>
      <c r="H29" s="63"/>
      <c r="I29" s="63"/>
      <c r="J29" s="63"/>
      <c r="K29" s="63"/>
      <c r="L29" s="6"/>
    </row>
    <row r="30" spans="2:12" ht="20.25" customHeight="1" x14ac:dyDescent="0.2">
      <c r="B30" s="5"/>
      <c r="C30" s="62" t="s">
        <v>174</v>
      </c>
      <c r="D30" s="63"/>
      <c r="E30" s="63"/>
      <c r="F30" s="63"/>
      <c r="G30" s="63"/>
      <c r="H30" s="63"/>
      <c r="I30" s="63"/>
      <c r="J30" s="63"/>
      <c r="K30" s="63"/>
      <c r="L30" s="6"/>
    </row>
    <row r="31" spans="2:12" ht="20.25" customHeight="1" x14ac:dyDescent="0.2">
      <c r="B31" s="5"/>
      <c r="C31" s="62" t="s">
        <v>175</v>
      </c>
      <c r="D31" s="63"/>
      <c r="E31" s="63"/>
      <c r="F31" s="63"/>
      <c r="G31" s="63"/>
      <c r="H31" s="63"/>
      <c r="I31" s="63"/>
      <c r="J31" s="63"/>
      <c r="K31" s="63"/>
      <c r="L31" s="6"/>
    </row>
    <row r="32" spans="2:12" ht="20.25" customHeight="1" x14ac:dyDescent="0.2">
      <c r="B32" s="5"/>
      <c r="C32" s="62" t="s">
        <v>176</v>
      </c>
      <c r="D32" s="63"/>
      <c r="E32" s="63"/>
      <c r="F32" s="63"/>
      <c r="G32" s="63"/>
      <c r="H32" s="63"/>
      <c r="I32" s="63"/>
      <c r="J32" s="63"/>
      <c r="K32" s="63"/>
      <c r="L32" s="6"/>
    </row>
    <row r="33" spans="2:12" ht="24.75" customHeight="1" x14ac:dyDescent="0.2">
      <c r="B33" s="5"/>
      <c r="C33" s="64" t="s">
        <v>155</v>
      </c>
      <c r="D33" s="65"/>
      <c r="E33" s="65"/>
      <c r="F33" s="65"/>
      <c r="G33" s="65"/>
      <c r="H33" s="65"/>
      <c r="I33" s="65"/>
      <c r="J33" s="65"/>
      <c r="K33" s="65"/>
      <c r="L33" s="6"/>
    </row>
    <row r="34" spans="2:12" ht="20.25" customHeight="1" x14ac:dyDescent="0.25">
      <c r="B34" s="5"/>
      <c r="C34" s="49" t="s">
        <v>122</v>
      </c>
      <c r="D34" s="59"/>
      <c r="E34" s="59"/>
      <c r="F34" s="59"/>
      <c r="G34" s="59"/>
      <c r="H34" s="59"/>
      <c r="I34" s="59"/>
      <c r="J34" s="59"/>
      <c r="K34" s="59"/>
      <c r="L34" s="6"/>
    </row>
    <row r="35" spans="2:12" ht="20.25" customHeight="1" x14ac:dyDescent="0.25">
      <c r="B35" s="5"/>
      <c r="C35" s="49" t="s">
        <v>123</v>
      </c>
      <c r="D35" s="59"/>
      <c r="E35" s="59"/>
      <c r="F35" s="59"/>
      <c r="G35" s="59"/>
      <c r="H35" s="59"/>
      <c r="I35" s="59"/>
      <c r="J35" s="59"/>
      <c r="K35" s="59"/>
      <c r="L35" s="6"/>
    </row>
    <row r="36" spans="2:12" ht="20.25" customHeight="1" x14ac:dyDescent="0.2">
      <c r="B36" s="5"/>
      <c r="C36" s="58"/>
      <c r="D36" s="59"/>
      <c r="E36" s="59"/>
      <c r="F36" s="59"/>
      <c r="G36" s="59"/>
      <c r="H36" s="59"/>
      <c r="I36" s="59"/>
      <c r="J36" s="59"/>
      <c r="K36" s="59"/>
      <c r="L36" s="6"/>
    </row>
    <row r="37" spans="2:12" ht="15" thickBot="1" x14ac:dyDescent="0.25">
      <c r="B37" s="10"/>
      <c r="C37" s="11"/>
      <c r="D37" s="11"/>
      <c r="E37" s="11"/>
      <c r="F37" s="11"/>
      <c r="G37" s="11"/>
      <c r="H37" s="11"/>
      <c r="I37" s="11"/>
      <c r="J37" s="11"/>
      <c r="K37" s="11"/>
      <c r="L37" s="12"/>
    </row>
    <row r="38" spans="2:12" x14ac:dyDescent="0.2"/>
    <row r="39" spans="2:12" x14ac:dyDescent="0.2"/>
    <row r="40" spans="2:12" x14ac:dyDescent="0.2"/>
    <row r="41" spans="2:12" x14ac:dyDescent="0.2"/>
    <row r="42" spans="2:12" x14ac:dyDescent="0.2"/>
  </sheetData>
  <mergeCells count="28">
    <mergeCell ref="C12:K12"/>
    <mergeCell ref="C8:K8"/>
    <mergeCell ref="C14:K14"/>
    <mergeCell ref="C28:K28"/>
    <mergeCell ref="C29:K29"/>
    <mergeCell ref="C21:K21"/>
    <mergeCell ref="C24:K24"/>
    <mergeCell ref="C22:K22"/>
    <mergeCell ref="C23:K23"/>
    <mergeCell ref="C15:K15"/>
    <mergeCell ref="C16:K16"/>
    <mergeCell ref="C17:K17"/>
    <mergeCell ref="C18:K18"/>
    <mergeCell ref="C19:K19"/>
    <mergeCell ref="C20:K20"/>
    <mergeCell ref="C25:K25"/>
    <mergeCell ref="E2:K3"/>
    <mergeCell ref="C7:K7"/>
    <mergeCell ref="C9:K9"/>
    <mergeCell ref="C10:K10"/>
    <mergeCell ref="C11:K11"/>
    <mergeCell ref="C26:K26"/>
    <mergeCell ref="C27:K27"/>
    <mergeCell ref="C32:K32"/>
    <mergeCell ref="C33:K33"/>
    <mergeCell ref="C13:K13"/>
    <mergeCell ref="C30:K30"/>
    <mergeCell ref="C31:K31"/>
  </mergeCells>
  <hyperlinks>
    <hyperlink ref="C34" r:id="rId1" xr:uid="{422DE6F3-FE91-4F70-9182-9D1157E0E0AA}"/>
    <hyperlink ref="C35" r:id="rId2" xr:uid="{FA22FCEA-43D0-47D7-B120-8222D68C53D1}"/>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48D73-AB43-432B-BE27-85D758EDE9B9}">
  <sheetPr>
    <tabColor theme="4" tint="-0.249977111117893"/>
  </sheetPr>
  <dimension ref="B1:M25"/>
  <sheetViews>
    <sheetView showGridLines="0" workbookViewId="0">
      <selection activeCell="R1" sqref="R1:XFD1048576"/>
    </sheetView>
  </sheetViews>
  <sheetFormatPr baseColWidth="10" defaultColWidth="0" defaultRowHeight="14.25" zeroHeight="1" x14ac:dyDescent="0.25"/>
  <cols>
    <col min="1" max="1" width="3.7109375" style="9" customWidth="1"/>
    <col min="2" max="2" width="2" style="9" customWidth="1"/>
    <col min="3" max="3" width="11.42578125" style="9" customWidth="1"/>
    <col min="4" max="4" width="11" style="9" customWidth="1"/>
    <col min="5" max="5" width="12.28515625" style="9" customWidth="1"/>
    <col min="6" max="11" width="16" style="9" customWidth="1"/>
    <col min="12" max="12" width="2.5703125" style="9" customWidth="1"/>
    <col min="13" max="17" width="3.7109375" style="9" customWidth="1"/>
    <col min="18" max="16384" width="11.42578125" style="9" hidden="1"/>
  </cols>
  <sheetData>
    <row r="1" spans="2:13" x14ac:dyDescent="0.25">
      <c r="B1" s="35"/>
      <c r="C1" s="36"/>
      <c r="D1" s="36"/>
      <c r="E1" s="36"/>
      <c r="F1" s="36"/>
      <c r="G1" s="36"/>
      <c r="H1" s="36"/>
      <c r="I1" s="36"/>
      <c r="J1" s="36"/>
      <c r="K1" s="36"/>
      <c r="L1" s="37"/>
    </row>
    <row r="2" spans="2:13" ht="21.75" customHeight="1" x14ac:dyDescent="0.25">
      <c r="B2" s="38"/>
      <c r="E2" s="66" t="s">
        <v>153</v>
      </c>
      <c r="F2" s="66"/>
      <c r="G2" s="66"/>
      <c r="H2" s="66"/>
      <c r="I2" s="66"/>
      <c r="J2" s="66"/>
      <c r="K2" s="66"/>
      <c r="L2" s="39"/>
    </row>
    <row r="3" spans="2:13" ht="14.25" customHeight="1" x14ac:dyDescent="0.25">
      <c r="B3" s="38"/>
      <c r="E3" s="66"/>
      <c r="F3" s="66"/>
      <c r="G3" s="66"/>
      <c r="H3" s="66"/>
      <c r="I3" s="66"/>
      <c r="J3" s="66"/>
      <c r="K3" s="66"/>
      <c r="L3" s="39"/>
    </row>
    <row r="4" spans="2:13" x14ac:dyDescent="0.25">
      <c r="B4" s="38"/>
      <c r="L4" s="39"/>
    </row>
    <row r="5" spans="2:13" x14ac:dyDescent="0.25">
      <c r="B5" s="38"/>
      <c r="L5" s="39"/>
    </row>
    <row r="6" spans="2:13" x14ac:dyDescent="0.25">
      <c r="B6" s="38"/>
      <c r="L6" s="39"/>
    </row>
    <row r="7" spans="2:13" ht="27.75" customHeight="1" x14ac:dyDescent="0.25">
      <c r="B7" s="38"/>
      <c r="C7" s="73" t="s">
        <v>0</v>
      </c>
      <c r="D7" s="73"/>
      <c r="E7" s="73"/>
      <c r="F7" s="74" t="s">
        <v>1</v>
      </c>
      <c r="G7" s="75"/>
      <c r="H7" s="75"/>
      <c r="I7" s="75"/>
      <c r="J7" s="75"/>
      <c r="K7" s="76"/>
      <c r="L7" s="39"/>
    </row>
    <row r="8" spans="2:13" ht="27.75" customHeight="1" x14ac:dyDescent="0.25">
      <c r="B8" s="38"/>
      <c r="C8" s="73" t="s">
        <v>2</v>
      </c>
      <c r="D8" s="73"/>
      <c r="E8" s="73"/>
      <c r="F8" s="74" t="s">
        <v>3</v>
      </c>
      <c r="G8" s="75"/>
      <c r="H8" s="75"/>
      <c r="I8" s="75"/>
      <c r="J8" s="75"/>
      <c r="K8" s="76"/>
      <c r="L8" s="39"/>
    </row>
    <row r="9" spans="2:13" ht="27.75" customHeight="1" x14ac:dyDescent="0.25">
      <c r="B9" s="38"/>
      <c r="C9" s="73" t="s">
        <v>4</v>
      </c>
      <c r="D9" s="73"/>
      <c r="E9" s="73"/>
      <c r="F9" s="74" t="s">
        <v>5</v>
      </c>
      <c r="G9" s="75"/>
      <c r="H9" s="75"/>
      <c r="I9" s="75"/>
      <c r="J9" s="75"/>
      <c r="K9" s="76"/>
      <c r="L9" s="39"/>
    </row>
    <row r="10" spans="2:13" ht="27.75" customHeight="1" x14ac:dyDescent="0.25">
      <c r="B10" s="38"/>
      <c r="C10" s="73" t="s">
        <v>6</v>
      </c>
      <c r="D10" s="73"/>
      <c r="E10" s="73"/>
      <c r="F10" s="74" t="s">
        <v>7</v>
      </c>
      <c r="G10" s="75"/>
      <c r="H10" s="75"/>
      <c r="I10" s="75"/>
      <c r="J10" s="75"/>
      <c r="K10" s="76"/>
      <c r="L10" s="39"/>
    </row>
    <row r="11" spans="2:13" ht="31.5" customHeight="1" x14ac:dyDescent="0.25">
      <c r="B11" s="38"/>
      <c r="C11" s="73" t="s">
        <v>8</v>
      </c>
      <c r="D11" s="73"/>
      <c r="E11" s="73"/>
      <c r="F11" s="77" t="s">
        <v>9</v>
      </c>
      <c r="G11" s="78"/>
      <c r="H11" s="78"/>
      <c r="I11" s="78"/>
      <c r="J11" s="78"/>
      <c r="K11" s="79"/>
      <c r="L11" s="39"/>
    </row>
    <row r="12" spans="2:13" ht="72.75" customHeight="1" x14ac:dyDescent="0.25">
      <c r="B12" s="38"/>
      <c r="C12" s="73" t="s">
        <v>10</v>
      </c>
      <c r="D12" s="73"/>
      <c r="E12" s="73"/>
      <c r="F12" s="77" t="s">
        <v>96</v>
      </c>
      <c r="G12" s="78"/>
      <c r="H12" s="78"/>
      <c r="I12" s="78"/>
      <c r="J12" s="78"/>
      <c r="K12" s="79"/>
      <c r="L12" s="39"/>
    </row>
    <row r="13" spans="2:13" ht="189" customHeight="1" x14ac:dyDescent="0.25">
      <c r="B13" s="38"/>
      <c r="C13" s="73" t="s">
        <v>11</v>
      </c>
      <c r="D13" s="73"/>
      <c r="E13" s="73"/>
      <c r="F13" s="80" t="s">
        <v>152</v>
      </c>
      <c r="G13" s="81"/>
      <c r="H13" s="81"/>
      <c r="I13" s="81"/>
      <c r="J13" s="81"/>
      <c r="K13" s="82"/>
      <c r="L13" s="39"/>
      <c r="M13" s="51"/>
    </row>
    <row r="14" spans="2:13" ht="21" customHeight="1" x14ac:dyDescent="0.25">
      <c r="B14" s="38"/>
      <c r="L14" s="39"/>
    </row>
    <row r="15" spans="2:13" ht="18" x14ac:dyDescent="0.25">
      <c r="B15" s="38"/>
      <c r="C15" s="40" t="s">
        <v>12</v>
      </c>
      <c r="D15" s="41"/>
      <c r="E15" s="41"/>
      <c r="F15" s="41"/>
      <c r="G15" s="41"/>
      <c r="L15" s="39"/>
    </row>
    <row r="16" spans="2:13" ht="16.5" customHeight="1" x14ac:dyDescent="0.25">
      <c r="B16" s="38"/>
      <c r="C16" s="40"/>
      <c r="D16" s="41"/>
      <c r="E16" s="41"/>
      <c r="F16" s="41"/>
      <c r="G16" s="41"/>
      <c r="L16" s="39"/>
    </row>
    <row r="17" spans="2:12" ht="54" customHeight="1" x14ac:dyDescent="0.25">
      <c r="B17" s="38"/>
      <c r="C17" s="62" t="s">
        <v>105</v>
      </c>
      <c r="D17" s="63"/>
      <c r="E17" s="63"/>
      <c r="F17" s="63"/>
      <c r="G17" s="63"/>
      <c r="H17" s="63"/>
      <c r="I17" s="63"/>
      <c r="J17" s="63"/>
      <c r="K17" s="63"/>
      <c r="L17" s="39"/>
    </row>
    <row r="18" spans="2:12" ht="60.75" customHeight="1" x14ac:dyDescent="0.25">
      <c r="B18" s="38"/>
      <c r="C18" s="62" t="s">
        <v>106</v>
      </c>
      <c r="D18" s="63"/>
      <c r="E18" s="63"/>
      <c r="F18" s="63"/>
      <c r="G18" s="63"/>
      <c r="H18" s="63"/>
      <c r="I18" s="63"/>
      <c r="J18" s="63"/>
      <c r="K18" s="63"/>
      <c r="L18" s="39"/>
    </row>
    <row r="19" spans="2:12" ht="122.25" customHeight="1" x14ac:dyDescent="0.25">
      <c r="B19" s="38"/>
      <c r="C19" s="62" t="s">
        <v>107</v>
      </c>
      <c r="D19" s="63"/>
      <c r="E19" s="63"/>
      <c r="F19" s="63"/>
      <c r="G19" s="63"/>
      <c r="H19" s="63"/>
      <c r="I19" s="63"/>
      <c r="J19" s="63"/>
      <c r="K19" s="63"/>
      <c r="L19" s="8"/>
    </row>
    <row r="20" spans="2:12" ht="39" customHeight="1" x14ac:dyDescent="0.25">
      <c r="B20" s="38"/>
      <c r="C20" s="62" t="s">
        <v>108</v>
      </c>
      <c r="D20" s="63"/>
      <c r="E20" s="63"/>
      <c r="F20" s="63"/>
      <c r="G20" s="63"/>
      <c r="H20" s="63"/>
      <c r="I20" s="63"/>
      <c r="J20" s="63"/>
      <c r="K20" s="63"/>
      <c r="L20" s="8"/>
    </row>
    <row r="21" spans="2:12" ht="66" customHeight="1" x14ac:dyDescent="0.25">
      <c r="B21" s="38"/>
      <c r="C21" s="62" t="s">
        <v>109</v>
      </c>
      <c r="D21" s="63"/>
      <c r="E21" s="63"/>
      <c r="F21" s="63"/>
      <c r="G21" s="63" t="s">
        <v>13</v>
      </c>
      <c r="H21" s="63"/>
      <c r="I21" s="63"/>
      <c r="J21" s="63"/>
      <c r="K21" s="63"/>
      <c r="L21" s="39"/>
    </row>
    <row r="22" spans="2:12" ht="15" thickBot="1" x14ac:dyDescent="0.3">
      <c r="B22" s="42"/>
      <c r="C22" s="43"/>
      <c r="D22" s="43"/>
      <c r="E22" s="43"/>
      <c r="F22" s="43"/>
      <c r="G22" s="43"/>
      <c r="H22" s="43"/>
      <c r="I22" s="43"/>
      <c r="J22" s="43"/>
      <c r="K22" s="43"/>
      <c r="L22" s="44"/>
    </row>
    <row r="23" spans="2:12" x14ac:dyDescent="0.25"/>
    <row r="24" spans="2:12" x14ac:dyDescent="0.25"/>
    <row r="25" spans="2:12" x14ac:dyDescent="0.25"/>
  </sheetData>
  <mergeCells count="20">
    <mergeCell ref="C9:E9"/>
    <mergeCell ref="F9:K9"/>
    <mergeCell ref="E2:K3"/>
    <mergeCell ref="C7:E7"/>
    <mergeCell ref="F7:K7"/>
    <mergeCell ref="C8:E8"/>
    <mergeCell ref="F8:K8"/>
    <mergeCell ref="C20:K20"/>
    <mergeCell ref="C21:K21"/>
    <mergeCell ref="C10:E10"/>
    <mergeCell ref="F10:K10"/>
    <mergeCell ref="C11:E11"/>
    <mergeCell ref="F11:K11"/>
    <mergeCell ref="C12:E12"/>
    <mergeCell ref="F12:K12"/>
    <mergeCell ref="C13:E13"/>
    <mergeCell ref="F13:K13"/>
    <mergeCell ref="C17:K17"/>
    <mergeCell ref="C18:K18"/>
    <mergeCell ref="C19:K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7F2D9-587F-490D-8AE8-9D9D2C9BCD5D}">
  <dimension ref="A1:E68"/>
  <sheetViews>
    <sheetView showGridLines="0" workbookViewId="0">
      <selection activeCell="F9" sqref="F9"/>
    </sheetView>
  </sheetViews>
  <sheetFormatPr baseColWidth="10" defaultColWidth="0" defaultRowHeight="15" zeroHeight="1" x14ac:dyDescent="0.25"/>
  <cols>
    <col min="1" max="1" width="4" customWidth="1"/>
    <col min="2" max="2" width="10.28515625" customWidth="1"/>
    <col min="3" max="3" width="62.140625" customWidth="1"/>
    <col min="4" max="4" width="12.140625" style="48" customWidth="1"/>
    <col min="5" max="5" width="16.28515625" customWidth="1"/>
    <col min="6" max="6" width="11.42578125" customWidth="1"/>
    <col min="7" max="10" width="2.42578125" customWidth="1"/>
    <col min="11" max="16384" width="11.42578125" hidden="1"/>
  </cols>
  <sheetData>
    <row r="1" spans="1:5" x14ac:dyDescent="0.25">
      <c r="A1" s="4"/>
      <c r="B1" s="4"/>
      <c r="C1" s="4"/>
      <c r="D1" s="46"/>
      <c r="E1" s="4"/>
    </row>
    <row r="2" spans="1:5" ht="21" thickBot="1" x14ac:dyDescent="0.35">
      <c r="A2" s="4"/>
      <c r="B2" s="24" t="s">
        <v>32</v>
      </c>
      <c r="C2" s="138" t="s">
        <v>33</v>
      </c>
      <c r="D2" s="46"/>
      <c r="E2" s="4"/>
    </row>
    <row r="3" spans="1:5" x14ac:dyDescent="0.25">
      <c r="A3" s="4"/>
      <c r="B3" s="4"/>
      <c r="C3" s="4"/>
      <c r="D3" s="46"/>
      <c r="E3" s="4"/>
    </row>
    <row r="4" spans="1:5" ht="15.75" thickBot="1" x14ac:dyDescent="0.3">
      <c r="A4" s="4"/>
      <c r="B4" s="4"/>
      <c r="C4" s="4"/>
      <c r="D4" s="46"/>
      <c r="E4" s="4"/>
    </row>
    <row r="5" spans="1:5" ht="24" thickBot="1" x14ac:dyDescent="0.3">
      <c r="A5" s="4"/>
      <c r="B5" s="113" t="s">
        <v>34</v>
      </c>
      <c r="C5" s="114"/>
      <c r="D5" s="114"/>
      <c r="E5" s="115"/>
    </row>
    <row r="6" spans="1:5" ht="48" thickBot="1" x14ac:dyDescent="0.3">
      <c r="B6" s="116" t="s">
        <v>17</v>
      </c>
      <c r="C6" s="117" t="s">
        <v>18</v>
      </c>
      <c r="D6" s="117" t="s">
        <v>21</v>
      </c>
      <c r="E6" s="118" t="s">
        <v>99</v>
      </c>
    </row>
    <row r="7" spans="1:5" x14ac:dyDescent="0.25">
      <c r="B7" s="104" t="str">
        <f>+'Val. de indicadores'!A8</f>
        <v>1. Contenido de la Ficha Técnica del Indicador</v>
      </c>
      <c r="C7" s="112"/>
      <c r="D7" s="106">
        <f>SUM(D8:D14)</f>
        <v>8.5714285714285729E-2</v>
      </c>
      <c r="E7" s="107" t="s">
        <v>102</v>
      </c>
    </row>
    <row r="8" spans="1:5" ht="15.75" customHeight="1" x14ac:dyDescent="0.25">
      <c r="B8" s="91" t="s">
        <v>36</v>
      </c>
      <c r="C8" s="34" t="str">
        <f>+'Val. de indicadores'!B9</f>
        <v>Nombre del indicador</v>
      </c>
      <c r="D8" s="47" t="str">
        <f>+'Val. de indicadores'!E9</f>
        <v>No Aplica</v>
      </c>
      <c r="E8" s="95">
        <f>+'Val. de indicadores'!C8</f>
        <v>1</v>
      </c>
    </row>
    <row r="9" spans="1:5" ht="15.75" customHeight="1" x14ac:dyDescent="0.25">
      <c r="B9" s="91" t="s">
        <v>37</v>
      </c>
      <c r="C9" s="34" t="str">
        <f>+'Val. de indicadores'!B10</f>
        <v>Señala la definición conceptual</v>
      </c>
      <c r="D9" s="47">
        <f>+'Val. de indicadores'!E10</f>
        <v>1.4285714285714287E-2</v>
      </c>
      <c r="E9" s="96"/>
    </row>
    <row r="10" spans="1:5" ht="15.75" customHeight="1" x14ac:dyDescent="0.25">
      <c r="B10" s="91" t="s">
        <v>38</v>
      </c>
      <c r="C10" s="34" t="str">
        <f>+'Val. de indicadores'!B11</f>
        <v>Detalla la fórmula de cálculo</v>
      </c>
      <c r="D10" s="47">
        <f>+'Val. de indicadores'!E11</f>
        <v>1.4285714285714287E-2</v>
      </c>
      <c r="E10" s="96"/>
    </row>
    <row r="11" spans="1:5" ht="32.25" customHeight="1" x14ac:dyDescent="0.25">
      <c r="B11" s="91" t="s">
        <v>39</v>
      </c>
      <c r="C11" s="34" t="str">
        <f>+'Val. de indicadores'!B12</f>
        <v>Describe los componentes o variables involucrados en la fórmula del cálculo</v>
      </c>
      <c r="D11" s="47">
        <f>+'Val. de indicadores'!E12</f>
        <v>1.4285714285714287E-2</v>
      </c>
      <c r="E11" s="96"/>
    </row>
    <row r="12" spans="1:5" ht="15.75" customHeight="1" x14ac:dyDescent="0.25">
      <c r="B12" s="91" t="s">
        <v>40</v>
      </c>
      <c r="C12" s="34" t="str">
        <f>+'Val. de indicadores'!B13</f>
        <v>Indica la unidad de medida</v>
      </c>
      <c r="D12" s="47">
        <f>+'Val. de indicadores'!E13</f>
        <v>1.4285714285714287E-2</v>
      </c>
      <c r="E12" s="96"/>
    </row>
    <row r="13" spans="1:5" ht="28.5" customHeight="1" x14ac:dyDescent="0.25">
      <c r="B13" s="91" t="s">
        <v>41</v>
      </c>
      <c r="C13" s="34" t="str">
        <f>+'Val. de indicadores'!B14</f>
        <v>Señala la desagregación geográfica y/o temática en caso que aplique.</v>
      </c>
      <c r="D13" s="47">
        <f>+'Val. de indicadores'!E14</f>
        <v>1.4285714285714287E-2</v>
      </c>
      <c r="E13" s="96"/>
    </row>
    <row r="14" spans="1:5" ht="15.75" thickBot="1" x14ac:dyDescent="0.3">
      <c r="B14" s="92" t="s">
        <v>42</v>
      </c>
      <c r="C14" s="93" t="str">
        <f>+'Val. de indicadores'!B15</f>
        <v>Indica la línea base</v>
      </c>
      <c r="D14" s="94">
        <f>+'Val. de indicadores'!E15</f>
        <v>1.4285714285714287E-2</v>
      </c>
      <c r="E14" s="97"/>
    </row>
    <row r="15" spans="1:5" x14ac:dyDescent="0.25">
      <c r="B15" s="104" t="str">
        <f>+'Val. de indicadores'!A16</f>
        <v>2. Coherencia de la Ficha Técnica del Indicador</v>
      </c>
      <c r="C15" s="105"/>
      <c r="D15" s="106">
        <f>SUM(D16:D24)</f>
        <v>0.13333333333333333</v>
      </c>
      <c r="E15" s="107" t="s">
        <v>103</v>
      </c>
    </row>
    <row r="16" spans="1:5" x14ac:dyDescent="0.25">
      <c r="B16" s="91" t="s">
        <v>27</v>
      </c>
      <c r="C16" s="34" t="str">
        <f>+'Val. de indicadores'!B17</f>
        <v>Señala la meta o umbral a alcanzar</v>
      </c>
      <c r="D16" s="47">
        <f>+'Val. de indicadores'!E17</f>
        <v>0</v>
      </c>
      <c r="E16" s="95">
        <f>+'Val. de indicadores'!C16</f>
        <v>0.88888888888888895</v>
      </c>
    </row>
    <row r="17" spans="2:5" ht="32.25" customHeight="1" x14ac:dyDescent="0.25">
      <c r="B17" s="91" t="s">
        <v>28</v>
      </c>
      <c r="C17" s="34" t="str">
        <f>+'Val. de indicadores'!B18</f>
        <v>Menciona la periodicidad del dato o datos necesarios para el calculo</v>
      </c>
      <c r="D17" s="47">
        <f>+'Val. de indicadores'!E18</f>
        <v>1.6666666666666666E-2</v>
      </c>
      <c r="E17" s="96"/>
    </row>
    <row r="18" spans="2:5" ht="33" customHeight="1" x14ac:dyDescent="0.25">
      <c r="B18" s="91" t="s">
        <v>44</v>
      </c>
      <c r="C18" s="34" t="str">
        <f>+'Val. de indicadores'!B19</f>
        <v>Especifica el o los tipos de fuente de información (encuesta, estadísticas de un organismo público, otros)</v>
      </c>
      <c r="D18" s="47">
        <f>+'Val. de indicadores'!E19</f>
        <v>1.6666666666666666E-2</v>
      </c>
      <c r="E18" s="96"/>
    </row>
    <row r="19" spans="2:5" ht="25.5" customHeight="1" x14ac:dyDescent="0.25">
      <c r="B19" s="91" t="s">
        <v>45</v>
      </c>
      <c r="C19" s="34" t="str">
        <f>+'Val. de indicadores'!B20</f>
        <v>Identifica la metodología internacional o TIER en el que se clasifica</v>
      </c>
      <c r="D19" s="47">
        <f>+'Val. de indicadores'!E20</f>
        <v>1.6666666666666666E-2</v>
      </c>
      <c r="E19" s="96"/>
    </row>
    <row r="20" spans="2:5" ht="30" customHeight="1" x14ac:dyDescent="0.25">
      <c r="B20" s="91" t="s">
        <v>43</v>
      </c>
      <c r="C20" s="34" t="str">
        <f>+'Val. de indicadores'!B21</f>
        <v>Agrega comentarios generales, en caso de ser necesario, para una mejor comprensión del indicador.</v>
      </c>
      <c r="D20" s="47">
        <f>+'Val. de indicadores'!E21</f>
        <v>1.6666666666666666E-2</v>
      </c>
      <c r="E20" s="96"/>
    </row>
    <row r="21" spans="2:5" ht="30.75" customHeight="1" x14ac:dyDescent="0.25">
      <c r="B21" s="91" t="s">
        <v>46</v>
      </c>
      <c r="C21" s="34" t="str">
        <f>+'Val. de indicadores'!B22</f>
        <v>La información en la ficha es completa para comprender qué es lo que pretende medir el indicador.</v>
      </c>
      <c r="D21" s="47">
        <f>+'Val. de indicadores'!E22</f>
        <v>1.6666666666666666E-2</v>
      </c>
      <c r="E21" s="96"/>
    </row>
    <row r="22" spans="2:5" ht="19.5" customHeight="1" x14ac:dyDescent="0.25">
      <c r="B22" s="91" t="s">
        <v>47</v>
      </c>
      <c r="C22" s="34" t="str">
        <f>+'Val. de indicadores'!B23</f>
        <v>La "fórmula" responde al indicador y está correctamente definida.</v>
      </c>
      <c r="D22" s="47">
        <f>+'Val. de indicadores'!E23</f>
        <v>1.6666666666666666E-2</v>
      </c>
      <c r="E22" s="96"/>
    </row>
    <row r="23" spans="2:5" ht="23.25" customHeight="1" x14ac:dyDescent="0.25">
      <c r="B23" s="91" t="s">
        <v>65</v>
      </c>
      <c r="C23" s="34" t="str">
        <f>+'Val. de indicadores'!B24</f>
        <v>Se indica la fuente de datos del indicador y esta es clara.</v>
      </c>
      <c r="D23" s="47">
        <f>+'Val. de indicadores'!E24</f>
        <v>1.6666666666666666E-2</v>
      </c>
      <c r="E23" s="96"/>
    </row>
    <row r="24" spans="2:5" ht="30.75" customHeight="1" thickBot="1" x14ac:dyDescent="0.3">
      <c r="B24" s="92" t="s">
        <v>64</v>
      </c>
      <c r="C24" s="93" t="str">
        <f>+'Val. de indicadores'!B25</f>
        <v>Se agrega glosario con definiciones pertinentes al indicador, para una mayor comprensión</v>
      </c>
      <c r="D24" s="94">
        <f>+'Val. de indicadores'!E25</f>
        <v>1.6666666666666666E-2</v>
      </c>
      <c r="E24" s="97"/>
    </row>
    <row r="25" spans="2:5" x14ac:dyDescent="0.25">
      <c r="B25" s="104" t="str">
        <f>+'Val. de indicadores'!A26</f>
        <v>3. Confiabilidad de la información</v>
      </c>
      <c r="C25" s="105"/>
      <c r="D25" s="106">
        <f>SUM(D26:D32)</f>
        <v>0.13928571428571429</v>
      </c>
      <c r="E25" s="107" t="s">
        <v>103</v>
      </c>
    </row>
    <row r="26" spans="2:5" ht="42.75" x14ac:dyDescent="0.25">
      <c r="B26" s="91" t="s">
        <v>48</v>
      </c>
      <c r="C26" s="45" t="str">
        <f>+'Val. de indicadores'!B27</f>
        <v xml:space="preserve">El o los informes de la institucionalidad de ODS, sobre el resultado del indicador está completo y es comprensible para cualquier ciudadano o parte interesada. </v>
      </c>
      <c r="D26" s="47">
        <f>+'Val. de indicadores'!E27</f>
        <v>1.0714285714285714E-2</v>
      </c>
      <c r="E26" s="95">
        <f>+'Val. de indicadores'!C26</f>
        <v>0.92857142857142849</v>
      </c>
    </row>
    <row r="27" spans="2:5" ht="28.5" x14ac:dyDescent="0.25">
      <c r="B27" s="91" t="s">
        <v>49</v>
      </c>
      <c r="C27" s="45" t="str">
        <f>+'Val. de indicadores'!B28</f>
        <v>El o los informes de la institucionalidad de ODS, fue suscrito por la máxima autoridad de dicha institucionalidad.</v>
      </c>
      <c r="D27" s="47">
        <f>+'Val. de indicadores'!E28</f>
        <v>2.1428571428571429E-2</v>
      </c>
      <c r="E27" s="96"/>
    </row>
    <row r="28" spans="2:5" ht="42.75" x14ac:dyDescent="0.25">
      <c r="B28" s="91" t="s">
        <v>50</v>
      </c>
      <c r="C28" s="45" t="str">
        <f>+'Val. de indicadores'!B29</f>
        <v>En las instituciones del Sector se aplicó un procedimiento aprobado para la recolección de la información sobre el resultado del indicador.</v>
      </c>
      <c r="D28" s="47">
        <f>+'Val. de indicadores'!E29</f>
        <v>2.1428571428571429E-2</v>
      </c>
      <c r="E28" s="96"/>
    </row>
    <row r="29" spans="2:5" ht="28.5" x14ac:dyDescent="0.25">
      <c r="B29" s="91" t="s">
        <v>51</v>
      </c>
      <c r="C29" s="45" t="str">
        <f>+'Val. de indicadores'!B30</f>
        <v>Se definió oficialmente en la institucionalidad de los ODS un responsable del indicador.</v>
      </c>
      <c r="D29" s="47">
        <f>+'Val. de indicadores'!E30</f>
        <v>2.1428571428571429E-2</v>
      </c>
      <c r="E29" s="96"/>
    </row>
    <row r="30" spans="2:5" ht="28.5" x14ac:dyDescent="0.25">
      <c r="B30" s="91" t="s">
        <v>52</v>
      </c>
      <c r="C30" s="45" t="str">
        <f>+'Val. de indicadores'!B31</f>
        <v>Se definió oficialmente en la institucionalidad de los ODS un responsable del resultado del indicador.</v>
      </c>
      <c r="D30" s="47">
        <f>+'Val. de indicadores'!E31</f>
        <v>2.1428571428571429E-2</v>
      </c>
      <c r="E30" s="96"/>
    </row>
    <row r="31" spans="2:5" ht="28.5" x14ac:dyDescent="0.25">
      <c r="B31" s="91" t="s">
        <v>67</v>
      </c>
      <c r="C31" s="45" t="str">
        <f>+'Val. de indicadores'!B32</f>
        <v>Existe un expediente (digital o físico) en la institución con la documentación que respalda los avances del indicador.</v>
      </c>
      <c r="D31" s="47">
        <f>+'Val. de indicadores'!E32</f>
        <v>2.1428571428571429E-2</v>
      </c>
      <c r="E31" s="96"/>
    </row>
    <row r="32" spans="2:5" ht="48" customHeight="1" thickBot="1" x14ac:dyDescent="0.3">
      <c r="B32" s="92" t="s">
        <v>68</v>
      </c>
      <c r="C32" s="108" t="str">
        <f>+'Val. de indicadores'!B33</f>
        <v>La institucionalidad de los ODS, aplicó un procedimiento de control para verificar la información registrada por los ejecutores y/o productores de datos, en el sistema correspondiente.</v>
      </c>
      <c r="D32" s="94">
        <f>+'Val. de indicadores'!E33</f>
        <v>2.1428571428571429E-2</v>
      </c>
      <c r="E32" s="97"/>
    </row>
    <row r="33" spans="2:5" x14ac:dyDescent="0.25">
      <c r="B33" s="100" t="str">
        <f>+'Val. de indicadores'!A34</f>
        <v>4. Oportunidad de la información</v>
      </c>
      <c r="C33" s="101"/>
      <c r="D33" s="102">
        <f>SUM(D34:D38)</f>
        <v>0.1</v>
      </c>
      <c r="E33" s="103" t="s">
        <v>102</v>
      </c>
    </row>
    <row r="34" spans="2:5" ht="28.5" x14ac:dyDescent="0.25">
      <c r="B34" s="91" t="s">
        <v>53</v>
      </c>
      <c r="C34" s="45" t="str">
        <f>+'Val. de indicadores'!B35</f>
        <v>El informe sobre los resultados  del indicador se remitió a Naciones Unidas en el plazo establecido.</v>
      </c>
      <c r="D34" s="47">
        <f>+'Val. de indicadores'!E35</f>
        <v>0.02</v>
      </c>
      <c r="E34" s="95">
        <f>+'Val. de indicadores'!C34</f>
        <v>1</v>
      </c>
    </row>
    <row r="35" spans="2:5" ht="43.5" customHeight="1" x14ac:dyDescent="0.25">
      <c r="B35" s="91" t="s">
        <v>54</v>
      </c>
      <c r="C35" s="45" t="str">
        <f>+'Val. de indicadores'!B36</f>
        <v>La institución ejecutora y/o productora de los datos, informó sobre los riesgos internos y externos que pueden afectar los resultados del indicador.</v>
      </c>
      <c r="D35" s="47">
        <f>+'Val. de indicadores'!E36</f>
        <v>0.02</v>
      </c>
      <c r="E35" s="96"/>
    </row>
    <row r="36" spans="2:5" ht="44.25" customHeight="1" x14ac:dyDescent="0.25">
      <c r="B36" s="91" t="s">
        <v>70</v>
      </c>
      <c r="C36" s="45" t="str">
        <f>+'Val. de indicadores'!B37</f>
        <v>La institucionalidad de los ODS informó sobre su valoración de los riesgos internos y externos que pueden afectar los resultados del indicador.</v>
      </c>
      <c r="D36" s="47">
        <f>+'Val. de indicadores'!E37</f>
        <v>0.02</v>
      </c>
      <c r="E36" s="96"/>
    </row>
    <row r="37" spans="2:5" ht="42" customHeight="1" x14ac:dyDescent="0.25">
      <c r="B37" s="91" t="s">
        <v>71</v>
      </c>
      <c r="C37" s="45" t="str">
        <f>+'Val. de indicadores'!B38</f>
        <v>La institucionalidad de los ODS, diseño un mecanismo (sitio web) para informar a las partes interesadas y al público en general sobre los resultados del indicador, y es de fácil acceso, se encuentra operativo, actualizado y completo, para la difusión de los ODS.
Se modifica redacción a sugerencia de Argentina.</v>
      </c>
      <c r="D37" s="47">
        <f>+'Val. de indicadores'!E38</f>
        <v>0.02</v>
      </c>
      <c r="E37" s="96"/>
    </row>
    <row r="38" spans="2:5" ht="43.5" thickBot="1" x14ac:dyDescent="0.3">
      <c r="B38" s="98" t="s">
        <v>72</v>
      </c>
      <c r="C38" s="119" t="str">
        <f>+'Val. de indicadores'!B39</f>
        <v>La información pública reportada por la institucionalidad ODS, sobre los resultados del indicador, incluyó los metadatos y las bases de datos en formato abierto y la promoción de su uso.</v>
      </c>
      <c r="D38" s="99">
        <f>+'Val. de indicadores'!E39</f>
        <v>0.02</v>
      </c>
      <c r="E38" s="96"/>
    </row>
    <row r="39" spans="2:5" x14ac:dyDescent="0.25">
      <c r="B39" s="104" t="str">
        <f>+'Val. de indicadores'!A40</f>
        <v>5. Utilidad de la información</v>
      </c>
      <c r="C39" s="112"/>
      <c r="D39" s="106">
        <f>SUM(D40:D41)</f>
        <v>0.1</v>
      </c>
      <c r="E39" s="107" t="s">
        <v>102</v>
      </c>
    </row>
    <row r="40" spans="2:5" ht="42.75" x14ac:dyDescent="0.25">
      <c r="B40" s="91" t="s">
        <v>55</v>
      </c>
      <c r="C40" s="45" t="str">
        <f>+'Val. de indicadores'!B41</f>
        <v>La institucionalidad responsable del seguimiento de los ODS, aplico algún mecanismo para valorar las necesidades y demandas de sus diferentes grupos de interés.</v>
      </c>
      <c r="D40" s="47">
        <f>+'Val. de indicadores'!E41</f>
        <v>0.05</v>
      </c>
      <c r="E40" s="95">
        <f>+'Val. de indicadores'!C40</f>
        <v>1</v>
      </c>
    </row>
    <row r="41" spans="2:5" ht="60.75" customHeight="1" thickBot="1" x14ac:dyDescent="0.3">
      <c r="B41" s="92" t="s">
        <v>56</v>
      </c>
      <c r="C41" s="108" t="str">
        <f>+'Val. de indicadores'!B42</f>
        <v>En la comunicación de los resultados  del indicador, las instituciones productoras de datos, consideraron las necesidades y demandas de sus diferentes usuarios, en términos de utilidad, pertinencia, relevancia, suficiencia, y presentación adecuada.</v>
      </c>
      <c r="D41" s="94">
        <f>+'Val. de indicadores'!E42</f>
        <v>0.05</v>
      </c>
      <c r="E41" s="97"/>
    </row>
    <row r="42" spans="2:5" x14ac:dyDescent="0.25">
      <c r="B42" s="120" t="str">
        <f>+'Val. de indicadores'!A43</f>
        <v>6. Rendimiento de la meta y/o indicador</v>
      </c>
      <c r="C42" s="121"/>
      <c r="D42" s="102">
        <f>SUM(D43:D44)</f>
        <v>0.1</v>
      </c>
      <c r="E42" s="103" t="s">
        <v>102</v>
      </c>
    </row>
    <row r="43" spans="2:5" ht="42.75" x14ac:dyDescent="0.25">
      <c r="B43" s="91" t="s">
        <v>57</v>
      </c>
      <c r="C43" s="45" t="str">
        <f>+'Val. de indicadores'!B44</f>
        <v>Se muestra el rendimiento de avance en la meta, entendiendo la diferencia entre la meta y/o indicador actual y el definido en el umbral.</v>
      </c>
      <c r="D43" s="47">
        <f>+'Val. de indicadores'!E44</f>
        <v>0.05</v>
      </c>
      <c r="E43" s="95">
        <f>+'Val. de indicadores'!C43</f>
        <v>1</v>
      </c>
    </row>
    <row r="44" spans="2:5" ht="43.5" thickBot="1" x14ac:dyDescent="0.3">
      <c r="B44" s="98" t="s">
        <v>58</v>
      </c>
      <c r="C44" s="119" t="str">
        <f>+'Val. de indicadores'!B45</f>
        <v xml:space="preserve">Se han establecido umbrales de cumplimiento intermedios, con data anterior al 2030, con la finalidad de medir estados de avance. </v>
      </c>
      <c r="D44" s="99">
        <f>+'Val. de indicadores'!E45</f>
        <v>0.05</v>
      </c>
      <c r="E44" s="96"/>
    </row>
    <row r="45" spans="2:5" x14ac:dyDescent="0.25">
      <c r="B45" s="122" t="str">
        <f>+'Val. de indicadores'!A46</f>
        <v>7. Verificación de los resultados</v>
      </c>
      <c r="C45" s="123"/>
      <c r="D45" s="106">
        <f>SUM(D46:D48)</f>
        <v>0.12499999999999999</v>
      </c>
      <c r="E45" s="107" t="s">
        <v>103</v>
      </c>
    </row>
    <row r="46" spans="2:5" ht="42.75" x14ac:dyDescent="0.25">
      <c r="B46" s="91" t="s">
        <v>59</v>
      </c>
      <c r="C46" s="45" t="str">
        <f>+'Val. de indicadores'!B47</f>
        <v>El monto de la ejecución presupuestaria de la meta verificada por la EFS coincide con el monto reportado por la institucionalidad de ODS.</v>
      </c>
      <c r="D46" s="47">
        <f>+'Val. de indicadores'!E47</f>
        <v>4.9999999999999996E-2</v>
      </c>
      <c r="E46" s="96">
        <f>+'Val. de indicadores'!C46</f>
        <v>1</v>
      </c>
    </row>
    <row r="47" spans="2:5" ht="62.25" customHeight="1" x14ac:dyDescent="0.25">
      <c r="B47" s="91" t="s">
        <v>60</v>
      </c>
      <c r="C47" s="45" t="str">
        <f>+'Val. de indicadores'!B48</f>
        <v>El equipo de auditoría cuenta con información suficiente y apropiada para emitir una conclusión sobre la calidad de la información reportada sobre los resultados del indicador correspondiente al período sujeto a examen.</v>
      </c>
      <c r="D47" s="47">
        <f>+'Val. de indicadores'!E48</f>
        <v>4.9999999999999996E-2</v>
      </c>
      <c r="E47" s="96"/>
    </row>
    <row r="48" spans="2:5" ht="29.25" thickBot="1" x14ac:dyDescent="0.3">
      <c r="B48" s="92" t="s">
        <v>76</v>
      </c>
      <c r="C48" s="108" t="str">
        <f>+'Val. de indicadores'!B49</f>
        <v>Las políticas públicas vinculadas con el cumplimiento de la meta, ¿cumplen con la satisfacción de los usuarios?.</v>
      </c>
      <c r="D48" s="94">
        <f>+'Val. de indicadores'!E49</f>
        <v>2.4999999999999998E-2</v>
      </c>
      <c r="E48" s="97"/>
    </row>
    <row r="49" spans="2:5" x14ac:dyDescent="0.25">
      <c r="B49" s="109" t="str">
        <f>+'Val. de indicadores'!A50</f>
        <v>8. Avance y coherencia con indicador internacional</v>
      </c>
      <c r="C49" s="110"/>
      <c r="D49" s="111">
        <f>SUM(D50:D51)</f>
        <v>0.15</v>
      </c>
      <c r="E49" s="103" t="s">
        <v>103</v>
      </c>
    </row>
    <row r="50" spans="2:5" ht="28.5" x14ac:dyDescent="0.25">
      <c r="B50" s="91" t="s">
        <v>77</v>
      </c>
      <c r="C50" s="34" t="str">
        <f>+'Val. de indicadores'!B51</f>
        <v>El indicador se esta reportando para el seguimiento de ODS, hacia Naciones Unidas</v>
      </c>
      <c r="D50" s="47">
        <f>+'Val. de indicadores'!E51</f>
        <v>7.4999999999999997E-2</v>
      </c>
      <c r="E50" s="95">
        <f>+'Val. de indicadores'!C50</f>
        <v>1</v>
      </c>
    </row>
    <row r="51" spans="2:5" ht="42" customHeight="1" thickBot="1" x14ac:dyDescent="0.3">
      <c r="B51" s="92" t="s">
        <v>78</v>
      </c>
      <c r="C51" s="93" t="str">
        <f>+'Val. de indicadores'!B52</f>
        <v>Indicador nacional cumple con todas las características propuestas por el indicador internacional (segregación, periodicidad, otros)</v>
      </c>
      <c r="D51" s="94">
        <f>+'Val. de indicadores'!E52</f>
        <v>7.4999999999999997E-2</v>
      </c>
      <c r="E51" s="97"/>
    </row>
    <row r="52" spans="2:5" x14ac:dyDescent="0.25"/>
    <row r="53" spans="2:5" x14ac:dyDescent="0.25"/>
    <row r="54" spans="2:5" ht="15.75" thickBot="1" x14ac:dyDescent="0.3"/>
    <row r="55" spans="2:5" x14ac:dyDescent="0.25">
      <c r="B55" s="124" t="s">
        <v>100</v>
      </c>
      <c r="C55" s="125"/>
      <c r="D55" s="126"/>
    </row>
    <row r="56" spans="2:5" ht="15.75" thickBot="1" x14ac:dyDescent="0.3">
      <c r="B56" s="132" t="s">
        <v>101</v>
      </c>
      <c r="C56" s="133"/>
      <c r="D56" s="134" t="s">
        <v>35</v>
      </c>
    </row>
    <row r="57" spans="2:5" x14ac:dyDescent="0.25">
      <c r="B57" s="130" t="str">
        <f>+B7</f>
        <v>1. Contenido de la Ficha Técnica del Indicador</v>
      </c>
      <c r="C57" s="131"/>
      <c r="D57" s="135">
        <f>+E8</f>
        <v>1</v>
      </c>
    </row>
    <row r="58" spans="2:5" x14ac:dyDescent="0.25">
      <c r="B58" s="127" t="str">
        <f>+B15</f>
        <v>2. Coherencia de la Ficha Técnica del Indicador</v>
      </c>
      <c r="C58" s="83"/>
      <c r="D58" s="136">
        <f>+E16</f>
        <v>0.88888888888888895</v>
      </c>
    </row>
    <row r="59" spans="2:5" x14ac:dyDescent="0.25">
      <c r="B59" s="127" t="str">
        <f>+B25</f>
        <v>3. Confiabilidad de la información</v>
      </c>
      <c r="C59" s="83"/>
      <c r="D59" s="136">
        <f>+E26</f>
        <v>0.92857142857142849</v>
      </c>
    </row>
    <row r="60" spans="2:5" x14ac:dyDescent="0.25">
      <c r="B60" s="127" t="str">
        <f>+B33</f>
        <v>4. Oportunidad de la información</v>
      </c>
      <c r="C60" s="83"/>
      <c r="D60" s="136">
        <f>+E34</f>
        <v>1</v>
      </c>
    </row>
    <row r="61" spans="2:5" x14ac:dyDescent="0.25">
      <c r="B61" s="127" t="str">
        <f>+B39</f>
        <v>5. Utilidad de la información</v>
      </c>
      <c r="C61" s="83"/>
      <c r="D61" s="136">
        <f>+E40</f>
        <v>1</v>
      </c>
    </row>
    <row r="62" spans="2:5" x14ac:dyDescent="0.25">
      <c r="B62" s="127" t="str">
        <f>+B42</f>
        <v>6. Rendimiento de la meta y/o indicador</v>
      </c>
      <c r="C62" s="83"/>
      <c r="D62" s="136">
        <f>+E43</f>
        <v>1</v>
      </c>
    </row>
    <row r="63" spans="2:5" x14ac:dyDescent="0.25">
      <c r="B63" s="127" t="str">
        <f>+B45</f>
        <v>7. Verificación de los resultados</v>
      </c>
      <c r="C63" s="83"/>
      <c r="D63" s="136">
        <f>+E46</f>
        <v>1</v>
      </c>
    </row>
    <row r="64" spans="2:5" ht="15.75" thickBot="1" x14ac:dyDescent="0.3">
      <c r="B64" s="128" t="str">
        <f>+B49</f>
        <v>8. Avance y coherencia con indicador internacional</v>
      </c>
      <c r="C64" s="129"/>
      <c r="D64" s="137">
        <f>+E50</f>
        <v>1</v>
      </c>
    </row>
    <row r="65" x14ac:dyDescent="0.25"/>
    <row r="66" x14ac:dyDescent="0.25"/>
    <row r="67" x14ac:dyDescent="0.25"/>
    <row r="68" x14ac:dyDescent="0.25"/>
  </sheetData>
  <mergeCells count="26">
    <mergeCell ref="B5:E5"/>
    <mergeCell ref="B7:C7"/>
    <mergeCell ref="E8:E14"/>
    <mergeCell ref="E16:E24"/>
    <mergeCell ref="E26:E32"/>
    <mergeCell ref="B25:C25"/>
    <mergeCell ref="B33:C33"/>
    <mergeCell ref="B39:C39"/>
    <mergeCell ref="B45:C45"/>
    <mergeCell ref="B15:C15"/>
    <mergeCell ref="B64:C64"/>
    <mergeCell ref="B55:D55"/>
    <mergeCell ref="B56:C56"/>
    <mergeCell ref="B57:C57"/>
    <mergeCell ref="B58:C58"/>
    <mergeCell ref="B59:C59"/>
    <mergeCell ref="B60:C60"/>
    <mergeCell ref="B61:C61"/>
    <mergeCell ref="E34:E38"/>
    <mergeCell ref="E40:E41"/>
    <mergeCell ref="E50:E51"/>
    <mergeCell ref="B62:C62"/>
    <mergeCell ref="B63:C63"/>
    <mergeCell ref="E43:E44"/>
    <mergeCell ref="E46:E48"/>
    <mergeCell ref="B49:C4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160EB-3C4A-44AC-90FA-F3FCFD588504}">
  <sheetPr>
    <outlinePr summaryBelow="0" summaryRight="0"/>
  </sheetPr>
  <dimension ref="A1:I59"/>
  <sheetViews>
    <sheetView showGridLines="0" zoomScaleNormal="100" workbookViewId="0">
      <pane xSplit="2" ySplit="7" topLeftCell="C8" activePane="bottomRight" state="frozen"/>
      <selection pane="topRight" activeCell="C1" sqref="C1"/>
      <selection pane="bottomLeft" activeCell="A8" sqref="A8"/>
      <selection pane="bottomRight" activeCell="C49" sqref="C49"/>
    </sheetView>
  </sheetViews>
  <sheetFormatPr baseColWidth="10" defaultColWidth="0" defaultRowHeight="15.75" customHeight="1" zeroHeight="1" x14ac:dyDescent="0.2"/>
  <cols>
    <col min="1" max="1" width="12" style="20" customWidth="1"/>
    <col min="2" max="2" width="36.140625" style="20" customWidth="1"/>
    <col min="3" max="3" width="14.7109375" style="20" customWidth="1"/>
    <col min="4" max="4" width="9.7109375" style="20" customWidth="1"/>
    <col min="5" max="5" width="11.5703125" style="20" customWidth="1"/>
    <col min="6" max="6" width="10.85546875" style="20" customWidth="1"/>
    <col min="7" max="7" width="21" style="20" customWidth="1"/>
    <col min="8" max="8" width="43.140625" style="20" customWidth="1"/>
    <col min="9" max="9" width="29" style="20" customWidth="1"/>
    <col min="10" max="14" width="2.140625" style="20" customWidth="1"/>
    <col min="15" max="16384" width="14.42578125" style="20" hidden="1"/>
  </cols>
  <sheetData>
    <row r="1" spans="1:9" s="13" customFormat="1" ht="20.25" customHeight="1" x14ac:dyDescent="0.2">
      <c r="A1" s="86" t="s">
        <v>156</v>
      </c>
      <c r="B1" s="86"/>
      <c r="C1" s="86"/>
      <c r="D1" s="86"/>
      <c r="E1" s="86"/>
      <c r="F1" s="86"/>
      <c r="G1" s="86"/>
      <c r="H1" s="86"/>
      <c r="I1" s="86"/>
    </row>
    <row r="2" spans="1:9" s="13" customFormat="1" ht="8.25" customHeight="1" x14ac:dyDescent="0.25">
      <c r="A2" s="14"/>
      <c r="B2" s="14"/>
      <c r="C2" s="14"/>
      <c r="D2" s="14"/>
      <c r="E2" s="14"/>
      <c r="F2" s="14"/>
      <c r="G2" s="14"/>
      <c r="H2" s="15"/>
      <c r="I2" s="15"/>
    </row>
    <row r="3" spans="1:9" s="13" customFormat="1" ht="21.75" customHeight="1" x14ac:dyDescent="0.2">
      <c r="A3" s="27" t="s">
        <v>14</v>
      </c>
      <c r="B3" s="85" t="s">
        <v>114</v>
      </c>
      <c r="C3" s="85"/>
      <c r="D3" s="85"/>
      <c r="E3" s="85"/>
      <c r="F3" s="85"/>
      <c r="G3" s="85"/>
      <c r="H3" s="85"/>
      <c r="I3" s="85"/>
    </row>
    <row r="4" spans="1:9" s="13" customFormat="1" ht="21.75" customHeight="1" x14ac:dyDescent="0.2">
      <c r="A4" s="28" t="s">
        <v>15</v>
      </c>
      <c r="B4" s="85" t="s">
        <v>115</v>
      </c>
      <c r="C4" s="85"/>
      <c r="D4" s="85"/>
      <c r="E4" s="85"/>
      <c r="F4" s="85"/>
      <c r="G4" s="85"/>
      <c r="H4" s="85"/>
      <c r="I4" s="85"/>
    </row>
    <row r="5" spans="1:9" s="13" customFormat="1" ht="30.75" customHeight="1" x14ac:dyDescent="0.2">
      <c r="A5" s="28" t="s">
        <v>16</v>
      </c>
      <c r="B5" s="85" t="s">
        <v>116</v>
      </c>
      <c r="C5" s="85"/>
      <c r="D5" s="85"/>
      <c r="E5" s="85"/>
      <c r="F5" s="85"/>
      <c r="G5" s="85"/>
      <c r="H5" s="85"/>
      <c r="I5" s="85"/>
    </row>
    <row r="6" spans="1:9" s="13" customFormat="1" ht="14.25" customHeight="1" thickBot="1" x14ac:dyDescent="0.25">
      <c r="A6" s="16"/>
      <c r="B6" s="15"/>
      <c r="C6" s="15"/>
      <c r="D6" s="15"/>
      <c r="E6" s="15"/>
      <c r="F6" s="15"/>
      <c r="G6" s="15"/>
      <c r="H6" s="15"/>
      <c r="I6" s="17"/>
    </row>
    <row r="7" spans="1:9" s="13" customFormat="1" ht="30.75" thickBot="1" x14ac:dyDescent="0.25">
      <c r="A7" s="151" t="s">
        <v>17</v>
      </c>
      <c r="B7" s="152" t="s">
        <v>18</v>
      </c>
      <c r="C7" s="153" t="s">
        <v>19</v>
      </c>
      <c r="D7" s="154" t="s">
        <v>20</v>
      </c>
      <c r="E7" s="154" t="s">
        <v>21</v>
      </c>
      <c r="F7" s="154" t="s">
        <v>22</v>
      </c>
      <c r="G7" s="154" t="s">
        <v>80</v>
      </c>
      <c r="H7" s="154" t="s">
        <v>82</v>
      </c>
      <c r="I7" s="155" t="s">
        <v>84</v>
      </c>
    </row>
    <row r="8" spans="1:9" s="32" customFormat="1" ht="15.75" customHeight="1" x14ac:dyDescent="0.25">
      <c r="A8" s="156" t="s">
        <v>62</v>
      </c>
      <c r="B8" s="157"/>
      <c r="C8" s="158">
        <f>+E8/F8</f>
        <v>1</v>
      </c>
      <c r="D8" s="159">
        <f>SUM(D9:D15)</f>
        <v>0.10000000000000002</v>
      </c>
      <c r="E8" s="159">
        <f>SUM(E9:E15)</f>
        <v>8.5714285714285729E-2</v>
      </c>
      <c r="F8" s="159">
        <f>SUM(F9:F15)</f>
        <v>8.5714285714285729E-2</v>
      </c>
      <c r="G8" s="160"/>
      <c r="H8" s="160"/>
      <c r="I8" s="161"/>
    </row>
    <row r="9" spans="1:9" ht="38.25" x14ac:dyDescent="0.2">
      <c r="A9" s="141" t="s">
        <v>36</v>
      </c>
      <c r="B9" s="34" t="s">
        <v>23</v>
      </c>
      <c r="C9" s="33" t="s">
        <v>104</v>
      </c>
      <c r="D9" s="22">
        <f t="shared" ref="D9:D15" si="0">0.1/(COUNTA($A$9:$A$15))</f>
        <v>1.4285714285714287E-2</v>
      </c>
      <c r="E9" s="22" t="str">
        <f t="shared" ref="E9:E15" si="1">IF($C9="No Aplica","No Aplica",(IF($C9="Sí",1*$D9,(IF($C9="Parcial",0.5*$D9,0*$D9)))))</f>
        <v>No Aplica</v>
      </c>
      <c r="F9" s="22">
        <f t="shared" ref="F9:F15" si="2">IF($C9="No Aplica",0*$D9,(IF($C9="Sí",1*$D9,(IF($C9="Parcial",1*$D9,1*$D9)))))</f>
        <v>0</v>
      </c>
      <c r="G9" s="18" t="s">
        <v>81</v>
      </c>
      <c r="H9" s="26" t="s">
        <v>83</v>
      </c>
      <c r="I9" s="142" t="s">
        <v>85</v>
      </c>
    </row>
    <row r="10" spans="1:9" ht="38.25" x14ac:dyDescent="0.2">
      <c r="A10" s="141" t="s">
        <v>37</v>
      </c>
      <c r="B10" s="54" t="s">
        <v>145</v>
      </c>
      <c r="C10" s="33" t="s">
        <v>24</v>
      </c>
      <c r="D10" s="22">
        <f t="shared" si="0"/>
        <v>1.4285714285714287E-2</v>
      </c>
      <c r="E10" s="22">
        <f t="shared" si="1"/>
        <v>1.4285714285714287E-2</v>
      </c>
      <c r="F10" s="22">
        <f t="shared" si="2"/>
        <v>1.4285714285714287E-2</v>
      </c>
      <c r="G10" s="18" t="s">
        <v>81</v>
      </c>
      <c r="H10" s="26" t="s">
        <v>83</v>
      </c>
      <c r="I10" s="142" t="s">
        <v>85</v>
      </c>
    </row>
    <row r="11" spans="1:9" ht="38.25" x14ac:dyDescent="0.2">
      <c r="A11" s="141" t="s">
        <v>38</v>
      </c>
      <c r="B11" s="55" t="s">
        <v>127</v>
      </c>
      <c r="C11" s="33" t="s">
        <v>24</v>
      </c>
      <c r="D11" s="22">
        <f t="shared" si="0"/>
        <v>1.4285714285714287E-2</v>
      </c>
      <c r="E11" s="22">
        <f t="shared" si="1"/>
        <v>1.4285714285714287E-2</v>
      </c>
      <c r="F11" s="22">
        <f t="shared" si="2"/>
        <v>1.4285714285714287E-2</v>
      </c>
      <c r="G11" s="18" t="s">
        <v>81</v>
      </c>
      <c r="H11" s="26" t="s">
        <v>83</v>
      </c>
      <c r="I11" s="142" t="s">
        <v>85</v>
      </c>
    </row>
    <row r="12" spans="1:9" ht="42.75" x14ac:dyDescent="0.2">
      <c r="A12" s="141" t="s">
        <v>39</v>
      </c>
      <c r="B12" s="55" t="s">
        <v>128</v>
      </c>
      <c r="C12" s="33" t="s">
        <v>24</v>
      </c>
      <c r="D12" s="22">
        <f t="shared" si="0"/>
        <v>1.4285714285714287E-2</v>
      </c>
      <c r="E12" s="22">
        <f t="shared" si="1"/>
        <v>1.4285714285714287E-2</v>
      </c>
      <c r="F12" s="22">
        <f t="shared" si="2"/>
        <v>1.4285714285714287E-2</v>
      </c>
      <c r="G12" s="18" t="s">
        <v>81</v>
      </c>
      <c r="H12" s="26" t="s">
        <v>83</v>
      </c>
      <c r="I12" s="142" t="s">
        <v>85</v>
      </c>
    </row>
    <row r="13" spans="1:9" ht="38.25" x14ac:dyDescent="0.2">
      <c r="A13" s="141" t="s">
        <v>40</v>
      </c>
      <c r="B13" s="55" t="s">
        <v>129</v>
      </c>
      <c r="C13" s="33" t="s">
        <v>24</v>
      </c>
      <c r="D13" s="22">
        <f t="shared" si="0"/>
        <v>1.4285714285714287E-2</v>
      </c>
      <c r="E13" s="22">
        <f t="shared" si="1"/>
        <v>1.4285714285714287E-2</v>
      </c>
      <c r="F13" s="22">
        <f t="shared" si="2"/>
        <v>1.4285714285714287E-2</v>
      </c>
      <c r="G13" s="18" t="s">
        <v>81</v>
      </c>
      <c r="H13" s="26" t="s">
        <v>83</v>
      </c>
      <c r="I13" s="142" t="s">
        <v>85</v>
      </c>
    </row>
    <row r="14" spans="1:9" ht="38.25" x14ac:dyDescent="0.2">
      <c r="A14" s="141" t="s">
        <v>41</v>
      </c>
      <c r="B14" s="54" t="s">
        <v>146</v>
      </c>
      <c r="C14" s="33" t="s">
        <v>24</v>
      </c>
      <c r="D14" s="22">
        <f t="shared" si="0"/>
        <v>1.4285714285714287E-2</v>
      </c>
      <c r="E14" s="22">
        <f t="shared" si="1"/>
        <v>1.4285714285714287E-2</v>
      </c>
      <c r="F14" s="22">
        <f t="shared" si="2"/>
        <v>1.4285714285714287E-2</v>
      </c>
      <c r="G14" s="18" t="s">
        <v>81</v>
      </c>
      <c r="H14" s="26" t="s">
        <v>83</v>
      </c>
      <c r="I14" s="142" t="s">
        <v>85</v>
      </c>
    </row>
    <row r="15" spans="1:9" ht="39" thickBot="1" x14ac:dyDescent="0.25">
      <c r="A15" s="162" t="s">
        <v>42</v>
      </c>
      <c r="B15" s="163" t="s">
        <v>130</v>
      </c>
      <c r="C15" s="164" t="s">
        <v>24</v>
      </c>
      <c r="D15" s="147">
        <f t="shared" si="0"/>
        <v>1.4285714285714287E-2</v>
      </c>
      <c r="E15" s="147">
        <f t="shared" si="1"/>
        <v>1.4285714285714287E-2</v>
      </c>
      <c r="F15" s="147">
        <f t="shared" si="2"/>
        <v>1.4285714285714287E-2</v>
      </c>
      <c r="G15" s="165" t="s">
        <v>81</v>
      </c>
      <c r="H15" s="149" t="s">
        <v>83</v>
      </c>
      <c r="I15" s="150" t="s">
        <v>85</v>
      </c>
    </row>
    <row r="16" spans="1:9" s="32" customFormat="1" ht="15.75" customHeight="1" x14ac:dyDescent="0.25">
      <c r="A16" s="139" t="s">
        <v>79</v>
      </c>
      <c r="B16" s="84"/>
      <c r="C16" s="29">
        <f>E16/F16</f>
        <v>0.88888888888888895</v>
      </c>
      <c r="D16" s="30">
        <f>SUM(D17:D25)</f>
        <v>0.15</v>
      </c>
      <c r="E16" s="30">
        <f>SUM($E17:$E25)</f>
        <v>0.13333333333333333</v>
      </c>
      <c r="F16" s="30">
        <f>SUM($F17:$F25)</f>
        <v>0.15</v>
      </c>
      <c r="G16" s="31"/>
      <c r="H16" s="31"/>
      <c r="I16" s="140"/>
    </row>
    <row r="17" spans="1:9" ht="38.25" x14ac:dyDescent="0.2">
      <c r="A17" s="143" t="s">
        <v>27</v>
      </c>
      <c r="B17" s="56" t="s">
        <v>131</v>
      </c>
      <c r="C17" s="21" t="s">
        <v>98</v>
      </c>
      <c r="D17" s="22">
        <f>0.15/(COUNTA($A$17:$A$25))</f>
        <v>1.6666666666666666E-2</v>
      </c>
      <c r="E17" s="22">
        <f>IF($C17="No Aplica","No Aplica",(IF($C17="Sí",1*$D17,(IF($C17="Parcial",0.5*$D17,0*$D17)))))</f>
        <v>0</v>
      </c>
      <c r="F17" s="22">
        <f>IF($C17="No Aplica",0*$D17,(IF($C17="Sí",1*$D17,(IF($C17="Parcial",1*$D17,1*$D17)))))</f>
        <v>1.6666666666666666E-2</v>
      </c>
      <c r="G17" s="18" t="s">
        <v>86</v>
      </c>
      <c r="H17" s="26" t="s">
        <v>83</v>
      </c>
      <c r="I17" s="142" t="s">
        <v>85</v>
      </c>
    </row>
    <row r="18" spans="1:9" ht="38.25" x14ac:dyDescent="0.2">
      <c r="A18" s="143" t="s">
        <v>28</v>
      </c>
      <c r="B18" s="56" t="s">
        <v>132</v>
      </c>
      <c r="C18" s="21" t="s">
        <v>24</v>
      </c>
      <c r="D18" s="22">
        <f t="shared" ref="D18:D25" si="3">0.15/(COUNTA($A$17:$A$25))</f>
        <v>1.6666666666666666E-2</v>
      </c>
      <c r="E18" s="22">
        <f t="shared" ref="E18:E25" si="4">IF($C18="No Aplica","No Aplica",(IF($C18="Sí",1*$D18,(IF($C18="Parcial",0.5*$D18,0*$D18)))))</f>
        <v>1.6666666666666666E-2</v>
      </c>
      <c r="F18" s="22">
        <f t="shared" ref="F18:F25" si="5">IF($C18="No Aplica",0*$D18,(IF($C18="Sí",1*$D18,(IF($C18="Parcial",1*$D18,1*$D18)))))</f>
        <v>1.6666666666666666E-2</v>
      </c>
      <c r="G18" s="18" t="s">
        <v>86</v>
      </c>
      <c r="H18" s="26" t="s">
        <v>83</v>
      </c>
      <c r="I18" s="142" t="s">
        <v>85</v>
      </c>
    </row>
    <row r="19" spans="1:9" ht="42.75" x14ac:dyDescent="0.2">
      <c r="A19" s="143" t="s">
        <v>44</v>
      </c>
      <c r="B19" s="56" t="s">
        <v>133</v>
      </c>
      <c r="C19" s="21" t="s">
        <v>24</v>
      </c>
      <c r="D19" s="22">
        <f t="shared" si="3"/>
        <v>1.6666666666666666E-2</v>
      </c>
      <c r="E19" s="22">
        <f t="shared" si="4"/>
        <v>1.6666666666666666E-2</v>
      </c>
      <c r="F19" s="22">
        <f t="shared" si="5"/>
        <v>1.6666666666666666E-2</v>
      </c>
      <c r="G19" s="18" t="s">
        <v>86</v>
      </c>
      <c r="H19" s="26" t="s">
        <v>83</v>
      </c>
      <c r="I19" s="142" t="s">
        <v>85</v>
      </c>
    </row>
    <row r="20" spans="1:9" ht="38.25" x14ac:dyDescent="0.2">
      <c r="A20" s="143" t="s">
        <v>45</v>
      </c>
      <c r="B20" s="56" t="s">
        <v>134</v>
      </c>
      <c r="C20" s="21" t="s">
        <v>24</v>
      </c>
      <c r="D20" s="22">
        <f t="shared" si="3"/>
        <v>1.6666666666666666E-2</v>
      </c>
      <c r="E20" s="22">
        <f t="shared" si="4"/>
        <v>1.6666666666666666E-2</v>
      </c>
      <c r="F20" s="22">
        <f t="shared" si="5"/>
        <v>1.6666666666666666E-2</v>
      </c>
      <c r="G20" s="18" t="s">
        <v>86</v>
      </c>
      <c r="H20" s="26" t="s">
        <v>83</v>
      </c>
      <c r="I20" s="142" t="s">
        <v>85</v>
      </c>
    </row>
    <row r="21" spans="1:9" ht="42.75" x14ac:dyDescent="0.2">
      <c r="A21" s="143" t="s">
        <v>43</v>
      </c>
      <c r="B21" s="56" t="s">
        <v>135</v>
      </c>
      <c r="C21" s="21" t="s">
        <v>24</v>
      </c>
      <c r="D21" s="22">
        <f t="shared" si="3"/>
        <v>1.6666666666666666E-2</v>
      </c>
      <c r="E21" s="22">
        <f t="shared" si="4"/>
        <v>1.6666666666666666E-2</v>
      </c>
      <c r="F21" s="22">
        <f t="shared" si="5"/>
        <v>1.6666666666666666E-2</v>
      </c>
      <c r="G21" s="18" t="s">
        <v>86</v>
      </c>
      <c r="H21" s="26" t="s">
        <v>83</v>
      </c>
      <c r="I21" s="142" t="s">
        <v>85</v>
      </c>
    </row>
    <row r="22" spans="1:9" ht="42.75" x14ac:dyDescent="0.2">
      <c r="A22" s="143" t="s">
        <v>46</v>
      </c>
      <c r="B22" s="56" t="s">
        <v>136</v>
      </c>
      <c r="C22" s="21" t="s">
        <v>24</v>
      </c>
      <c r="D22" s="22">
        <f t="shared" si="3"/>
        <v>1.6666666666666666E-2</v>
      </c>
      <c r="E22" s="22">
        <f t="shared" si="4"/>
        <v>1.6666666666666666E-2</v>
      </c>
      <c r="F22" s="22">
        <f t="shared" si="5"/>
        <v>1.6666666666666666E-2</v>
      </c>
      <c r="G22" s="18" t="s">
        <v>86</v>
      </c>
      <c r="H22" s="26" t="s">
        <v>83</v>
      </c>
      <c r="I22" s="142" t="s">
        <v>85</v>
      </c>
    </row>
    <row r="23" spans="1:9" ht="38.25" x14ac:dyDescent="0.2">
      <c r="A23" s="143" t="s">
        <v>47</v>
      </c>
      <c r="B23" s="56" t="s">
        <v>25</v>
      </c>
      <c r="C23" s="21" t="s">
        <v>24</v>
      </c>
      <c r="D23" s="22">
        <f t="shared" si="3"/>
        <v>1.6666666666666666E-2</v>
      </c>
      <c r="E23" s="22">
        <f t="shared" si="4"/>
        <v>1.6666666666666666E-2</v>
      </c>
      <c r="F23" s="22">
        <f t="shared" si="5"/>
        <v>1.6666666666666666E-2</v>
      </c>
      <c r="G23" s="18" t="s">
        <v>86</v>
      </c>
      <c r="H23" s="26" t="s">
        <v>83</v>
      </c>
      <c r="I23" s="142" t="s">
        <v>85</v>
      </c>
    </row>
    <row r="24" spans="1:9" ht="38.25" x14ac:dyDescent="0.2">
      <c r="A24" s="143" t="s">
        <v>65</v>
      </c>
      <c r="B24" s="57" t="s">
        <v>63</v>
      </c>
      <c r="C24" s="21" t="s">
        <v>24</v>
      </c>
      <c r="D24" s="22">
        <f t="shared" si="3"/>
        <v>1.6666666666666666E-2</v>
      </c>
      <c r="E24" s="22">
        <f t="shared" si="4"/>
        <v>1.6666666666666666E-2</v>
      </c>
      <c r="F24" s="22">
        <f t="shared" si="5"/>
        <v>1.6666666666666666E-2</v>
      </c>
      <c r="G24" s="18" t="s">
        <v>86</v>
      </c>
      <c r="H24" s="26" t="s">
        <v>83</v>
      </c>
      <c r="I24" s="142" t="s">
        <v>85</v>
      </c>
    </row>
    <row r="25" spans="1:9" ht="43.5" thickBot="1" x14ac:dyDescent="0.25">
      <c r="A25" s="166" t="s">
        <v>64</v>
      </c>
      <c r="B25" s="167" t="s">
        <v>26</v>
      </c>
      <c r="C25" s="168" t="s">
        <v>24</v>
      </c>
      <c r="D25" s="169">
        <f t="shared" si="3"/>
        <v>1.6666666666666666E-2</v>
      </c>
      <c r="E25" s="169">
        <f t="shared" si="4"/>
        <v>1.6666666666666666E-2</v>
      </c>
      <c r="F25" s="169">
        <f t="shared" si="5"/>
        <v>1.6666666666666666E-2</v>
      </c>
      <c r="G25" s="170" t="s">
        <v>86</v>
      </c>
      <c r="H25" s="171" t="s">
        <v>83</v>
      </c>
      <c r="I25" s="172" t="s">
        <v>85</v>
      </c>
    </row>
    <row r="26" spans="1:9" s="32" customFormat="1" ht="15.75" customHeight="1" x14ac:dyDescent="0.25">
      <c r="A26" s="156" t="s">
        <v>66</v>
      </c>
      <c r="B26" s="173"/>
      <c r="C26" s="158">
        <f>E26/F26</f>
        <v>0.92857142857142849</v>
      </c>
      <c r="D26" s="159">
        <f>SUM($D$27:$D$33)</f>
        <v>0.15000000000000002</v>
      </c>
      <c r="E26" s="159">
        <f>SUM($E27:$E33)</f>
        <v>0.13928571428571429</v>
      </c>
      <c r="F26" s="159">
        <f>SUM($F27:$F33)</f>
        <v>0.15000000000000002</v>
      </c>
      <c r="G26" s="160"/>
      <c r="H26" s="160"/>
      <c r="I26" s="161"/>
    </row>
    <row r="27" spans="1:9" ht="71.25" x14ac:dyDescent="0.2">
      <c r="A27" s="143" t="s">
        <v>48</v>
      </c>
      <c r="B27" s="53" t="s">
        <v>147</v>
      </c>
      <c r="C27" s="21" t="s">
        <v>97</v>
      </c>
      <c r="D27" s="22">
        <f>0.15/(COUNTA($A$27:$A$33))</f>
        <v>2.1428571428571429E-2</v>
      </c>
      <c r="E27" s="22">
        <f>IF($C27="No Aplica","No Aplica",(IF($C27="Sí",1*$D27,(IF($C27="Parcial",0.5*$D27,0*$D27)))))</f>
        <v>1.0714285714285714E-2</v>
      </c>
      <c r="F27" s="22">
        <f>IF($C27="No Aplica",0*$D27,(IF($C27="Sí",1*$D27,(IF($C27="Parcial",1*$D27,1*$D27)))))</f>
        <v>2.1428571428571429E-2</v>
      </c>
      <c r="G27" s="19" t="s">
        <v>88</v>
      </c>
      <c r="H27" s="26" t="s">
        <v>83</v>
      </c>
      <c r="I27" s="142" t="s">
        <v>85</v>
      </c>
    </row>
    <row r="28" spans="1:9" ht="58.5" customHeight="1" x14ac:dyDescent="0.2">
      <c r="A28" s="143" t="s">
        <v>49</v>
      </c>
      <c r="B28" s="53" t="s">
        <v>142</v>
      </c>
      <c r="C28" s="21" t="s">
        <v>24</v>
      </c>
      <c r="D28" s="22">
        <f t="shared" ref="D28:D33" si="6">0.15/(COUNTA($A$27:$A$33))</f>
        <v>2.1428571428571429E-2</v>
      </c>
      <c r="E28" s="22">
        <f t="shared" ref="E28:E33" si="7">IF($C28="No Aplica","No Aplica",(IF($C28="Sí",1*$D28,(IF($C28="Parcial",0.5*$D28,0*$D28)))))</f>
        <v>2.1428571428571429E-2</v>
      </c>
      <c r="F28" s="22">
        <f t="shared" ref="F28:F33" si="8">IF($C28="No Aplica",0*$D28,(IF($C28="Sí",1*$D28,(IF($C28="Parcial",1*$D28,1*$D28)))))</f>
        <v>2.1428571428571429E-2</v>
      </c>
      <c r="G28" s="19" t="s">
        <v>88</v>
      </c>
      <c r="H28" s="26" t="s">
        <v>83</v>
      </c>
      <c r="I28" s="142" t="s">
        <v>85</v>
      </c>
    </row>
    <row r="29" spans="1:9" ht="58.5" customHeight="1" x14ac:dyDescent="0.2">
      <c r="A29" s="143" t="s">
        <v>50</v>
      </c>
      <c r="B29" s="23" t="s">
        <v>143</v>
      </c>
      <c r="C29" s="21" t="s">
        <v>24</v>
      </c>
      <c r="D29" s="22">
        <f t="shared" si="6"/>
        <v>2.1428571428571429E-2</v>
      </c>
      <c r="E29" s="22">
        <f t="shared" si="7"/>
        <v>2.1428571428571429E-2</v>
      </c>
      <c r="F29" s="22">
        <f t="shared" si="8"/>
        <v>2.1428571428571429E-2</v>
      </c>
      <c r="G29" s="19" t="s">
        <v>89</v>
      </c>
      <c r="H29" s="26" t="s">
        <v>83</v>
      </c>
      <c r="I29" s="142" t="s">
        <v>85</v>
      </c>
    </row>
    <row r="30" spans="1:9" ht="50.25" customHeight="1" x14ac:dyDescent="0.2">
      <c r="A30" s="143" t="s">
        <v>51</v>
      </c>
      <c r="B30" s="23" t="s">
        <v>29</v>
      </c>
      <c r="C30" s="21" t="s">
        <v>24</v>
      </c>
      <c r="D30" s="22">
        <f t="shared" si="6"/>
        <v>2.1428571428571429E-2</v>
      </c>
      <c r="E30" s="22">
        <f t="shared" si="7"/>
        <v>2.1428571428571429E-2</v>
      </c>
      <c r="F30" s="22">
        <f t="shared" si="8"/>
        <v>2.1428571428571429E-2</v>
      </c>
      <c r="G30" s="19" t="s">
        <v>87</v>
      </c>
      <c r="H30" s="26" t="s">
        <v>83</v>
      </c>
      <c r="I30" s="142" t="s">
        <v>85</v>
      </c>
    </row>
    <row r="31" spans="1:9" ht="57" x14ac:dyDescent="0.2">
      <c r="A31" s="143" t="s">
        <v>52</v>
      </c>
      <c r="B31" s="23" t="s">
        <v>137</v>
      </c>
      <c r="C31" s="21" t="s">
        <v>24</v>
      </c>
      <c r="D31" s="22">
        <f t="shared" si="6"/>
        <v>2.1428571428571429E-2</v>
      </c>
      <c r="E31" s="22">
        <f t="shared" si="7"/>
        <v>2.1428571428571429E-2</v>
      </c>
      <c r="F31" s="22">
        <f t="shared" si="8"/>
        <v>2.1428571428571429E-2</v>
      </c>
      <c r="G31" s="19" t="s">
        <v>87</v>
      </c>
      <c r="H31" s="26" t="s">
        <v>83</v>
      </c>
      <c r="I31" s="142" t="s">
        <v>85</v>
      </c>
    </row>
    <row r="32" spans="1:9" ht="50.25" customHeight="1" x14ac:dyDescent="0.2">
      <c r="A32" s="143" t="s">
        <v>67</v>
      </c>
      <c r="B32" s="23" t="s">
        <v>138</v>
      </c>
      <c r="C32" s="21" t="s">
        <v>24</v>
      </c>
      <c r="D32" s="22">
        <f t="shared" si="6"/>
        <v>2.1428571428571429E-2</v>
      </c>
      <c r="E32" s="22">
        <f t="shared" si="7"/>
        <v>2.1428571428571429E-2</v>
      </c>
      <c r="F32" s="22">
        <f t="shared" si="8"/>
        <v>2.1428571428571429E-2</v>
      </c>
      <c r="G32" s="19" t="s">
        <v>87</v>
      </c>
      <c r="H32" s="26" t="s">
        <v>83</v>
      </c>
      <c r="I32" s="142" t="s">
        <v>85</v>
      </c>
    </row>
    <row r="33" spans="1:9" ht="74.25" customHeight="1" thickBot="1" x14ac:dyDescent="0.25">
      <c r="A33" s="144" t="s">
        <v>68</v>
      </c>
      <c r="B33" s="174" t="s">
        <v>110</v>
      </c>
      <c r="C33" s="146" t="s">
        <v>24</v>
      </c>
      <c r="D33" s="147">
        <f t="shared" si="6"/>
        <v>2.1428571428571429E-2</v>
      </c>
      <c r="E33" s="147">
        <f t="shared" si="7"/>
        <v>2.1428571428571429E-2</v>
      </c>
      <c r="F33" s="147">
        <f t="shared" si="8"/>
        <v>2.1428571428571429E-2</v>
      </c>
      <c r="G33" s="175" t="s">
        <v>87</v>
      </c>
      <c r="H33" s="149" t="s">
        <v>83</v>
      </c>
      <c r="I33" s="150" t="s">
        <v>85</v>
      </c>
    </row>
    <row r="34" spans="1:9" s="32" customFormat="1" ht="15.75" customHeight="1" x14ac:dyDescent="0.25">
      <c r="A34" s="139" t="s">
        <v>69</v>
      </c>
      <c r="B34" s="84"/>
      <c r="C34" s="29">
        <f>E34/F34</f>
        <v>1</v>
      </c>
      <c r="D34" s="30">
        <f>SUM($D35:$D39)</f>
        <v>0.1</v>
      </c>
      <c r="E34" s="30">
        <f>SUM($E35:$E39)</f>
        <v>0.1</v>
      </c>
      <c r="F34" s="30">
        <f>SUM($F35:$F39)</f>
        <v>0.1</v>
      </c>
      <c r="G34" s="31"/>
      <c r="H34" s="31"/>
      <c r="I34" s="140"/>
    </row>
    <row r="35" spans="1:9" ht="48" customHeight="1" x14ac:dyDescent="0.2">
      <c r="A35" s="143" t="s">
        <v>53</v>
      </c>
      <c r="B35" s="53" t="s">
        <v>148</v>
      </c>
      <c r="C35" s="21" t="s">
        <v>24</v>
      </c>
      <c r="D35" s="22">
        <f>0.1/(COUNTA($A$35:$A$39))</f>
        <v>0.02</v>
      </c>
      <c r="E35" s="22">
        <f>IF($C35="No Aplica","No Aplica",(IF($C35="Sí",1*$D35,(IF($C35="Parcial",0.5*$D35,0*$D35)))))</f>
        <v>0.02</v>
      </c>
      <c r="F35" s="22">
        <f>IF($C35="No Aplica",0*$D35,(IF($C35="Sí",1*$D35,(IF($C35="Parcial",1*$D35,1*$D35)))))</f>
        <v>0.02</v>
      </c>
      <c r="G35" s="19" t="s">
        <v>90</v>
      </c>
      <c r="H35" s="26" t="s">
        <v>83</v>
      </c>
      <c r="I35" s="142" t="s">
        <v>85</v>
      </c>
    </row>
    <row r="36" spans="1:9" ht="70.5" customHeight="1" x14ac:dyDescent="0.2">
      <c r="A36" s="143" t="s">
        <v>54</v>
      </c>
      <c r="B36" s="23" t="s">
        <v>139</v>
      </c>
      <c r="C36" s="21" t="s">
        <v>24</v>
      </c>
      <c r="D36" s="22">
        <f>0.1/(COUNTA($A$35:$A$39))</f>
        <v>0.02</v>
      </c>
      <c r="E36" s="22">
        <f t="shared" ref="E36:E39" si="9">IF($C36="No Aplica","No Aplica",(IF($C36="Sí",1*$D36,(IF($C36="Parcial",0.5*$D36,0*$D36)))))</f>
        <v>0.02</v>
      </c>
      <c r="F36" s="22">
        <f t="shared" ref="F36:F39" si="10">IF($C36="No Aplica",0*$D36,(IF($C36="Sí",1*$D36,(IF($C36="Parcial",1*$D36,1*$D36)))))</f>
        <v>0.02</v>
      </c>
      <c r="G36" s="19" t="s">
        <v>91</v>
      </c>
      <c r="H36" s="26" t="s">
        <v>83</v>
      </c>
      <c r="I36" s="142" t="s">
        <v>85</v>
      </c>
    </row>
    <row r="37" spans="1:9" ht="71.25" x14ac:dyDescent="0.2">
      <c r="A37" s="143" t="s">
        <v>70</v>
      </c>
      <c r="B37" s="23" t="s">
        <v>140</v>
      </c>
      <c r="C37" s="21" t="s">
        <v>24</v>
      </c>
      <c r="D37" s="22">
        <f>0.1/(COUNTA($A$35:$A$39))</f>
        <v>0.02</v>
      </c>
      <c r="E37" s="22">
        <f t="shared" si="9"/>
        <v>0.02</v>
      </c>
      <c r="F37" s="22">
        <f t="shared" si="10"/>
        <v>0.02</v>
      </c>
      <c r="G37" s="19" t="s">
        <v>91</v>
      </c>
      <c r="H37" s="26" t="s">
        <v>83</v>
      </c>
      <c r="I37" s="142" t="s">
        <v>85</v>
      </c>
    </row>
    <row r="38" spans="1:9" ht="146.25" customHeight="1" x14ac:dyDescent="0.2">
      <c r="A38" s="143" t="s">
        <v>71</v>
      </c>
      <c r="B38" s="53" t="s">
        <v>149</v>
      </c>
      <c r="C38" s="21" t="s">
        <v>24</v>
      </c>
      <c r="D38" s="22">
        <f>0.1/(COUNTA($A$35:$A$39))</f>
        <v>0.02</v>
      </c>
      <c r="E38" s="22">
        <f t="shared" si="9"/>
        <v>0.02</v>
      </c>
      <c r="F38" s="22">
        <f t="shared" si="10"/>
        <v>0.02</v>
      </c>
      <c r="G38" s="19" t="s">
        <v>117</v>
      </c>
      <c r="H38" s="26" t="s">
        <v>83</v>
      </c>
      <c r="I38" s="142" t="s">
        <v>85</v>
      </c>
    </row>
    <row r="39" spans="1:9" ht="89.25" customHeight="1" x14ac:dyDescent="0.2">
      <c r="A39" s="143" t="s">
        <v>72</v>
      </c>
      <c r="B39" s="53" t="s">
        <v>150</v>
      </c>
      <c r="C39" s="21" t="s">
        <v>24</v>
      </c>
      <c r="D39" s="22">
        <f>0.1/(COUNTA($A$35:$A$39))</f>
        <v>0.02</v>
      </c>
      <c r="E39" s="22">
        <f t="shared" si="9"/>
        <v>0.02</v>
      </c>
      <c r="F39" s="22">
        <f t="shared" si="10"/>
        <v>0.02</v>
      </c>
      <c r="G39" s="19" t="s">
        <v>117</v>
      </c>
      <c r="H39" s="26" t="s">
        <v>83</v>
      </c>
      <c r="I39" s="142" t="s">
        <v>85</v>
      </c>
    </row>
    <row r="40" spans="1:9" s="32" customFormat="1" ht="15.75" customHeight="1" x14ac:dyDescent="0.25">
      <c r="A40" s="139" t="s">
        <v>73</v>
      </c>
      <c r="B40" s="84"/>
      <c r="C40" s="29">
        <f>E40/F40</f>
        <v>1</v>
      </c>
      <c r="D40" s="30">
        <f>SUM($D41:$D42)</f>
        <v>0.1</v>
      </c>
      <c r="E40" s="30">
        <f>SUM($E41:$E42)</f>
        <v>0.1</v>
      </c>
      <c r="F40" s="30">
        <f>SUM($F41:$F42)</f>
        <v>0.1</v>
      </c>
      <c r="G40" s="31"/>
      <c r="H40" s="31"/>
      <c r="I40" s="140"/>
    </row>
    <row r="41" spans="1:9" ht="75.75" customHeight="1" x14ac:dyDescent="0.2">
      <c r="A41" s="143" t="s">
        <v>55</v>
      </c>
      <c r="B41" s="23" t="s">
        <v>111</v>
      </c>
      <c r="C41" s="21" t="s">
        <v>24</v>
      </c>
      <c r="D41" s="22">
        <f>0.1/(COUNTA($A$41:$A$42))</f>
        <v>0.05</v>
      </c>
      <c r="E41" s="22">
        <f>IF($C41="No Aplica","No Aplica",(IF($C41="Sí",1*$D41,(IF($C41="Parcial",0.5*$D41,0*$D41)))))</f>
        <v>0.05</v>
      </c>
      <c r="F41" s="22">
        <f>IF($C41="No Aplica",0*$D41,(IF($C41="Sí",1*$D41,(IF($C41="Parcial",1*$D41,1*$D41)))))</f>
        <v>0.05</v>
      </c>
      <c r="G41" s="19" t="s">
        <v>87</v>
      </c>
      <c r="H41" s="26" t="s">
        <v>83</v>
      </c>
      <c r="I41" s="142" t="s">
        <v>85</v>
      </c>
    </row>
    <row r="42" spans="1:9" ht="105.75" customHeight="1" thickBot="1" x14ac:dyDescent="0.25">
      <c r="A42" s="176" t="s">
        <v>56</v>
      </c>
      <c r="B42" s="177" t="s">
        <v>141</v>
      </c>
      <c r="C42" s="178" t="s">
        <v>24</v>
      </c>
      <c r="D42" s="169">
        <f>0.1/(COUNTA($A$41:$A$42))</f>
        <v>0.05</v>
      </c>
      <c r="E42" s="169">
        <f>IF($C42="No Aplica","No Aplica",(IF($C42="Sí",1*$D42,(IF($C42="Parcial",0.5*$D42,0*$D42)))))</f>
        <v>0.05</v>
      </c>
      <c r="F42" s="169">
        <f>IF($C42="No Aplica",0*$D42,(IF($C42="Sí",1*$D42,(IF($C42="Parcial",1*$D42,1*$D42)))))</f>
        <v>0.05</v>
      </c>
      <c r="G42" s="179" t="s">
        <v>87</v>
      </c>
      <c r="H42" s="171" t="s">
        <v>83</v>
      </c>
      <c r="I42" s="172" t="s">
        <v>85</v>
      </c>
    </row>
    <row r="43" spans="1:9" s="32" customFormat="1" ht="15.75" customHeight="1" x14ac:dyDescent="0.25">
      <c r="A43" s="156" t="s">
        <v>74</v>
      </c>
      <c r="B43" s="173"/>
      <c r="C43" s="158">
        <f>E43/F43</f>
        <v>1</v>
      </c>
      <c r="D43" s="159">
        <f>SUM($D44:$D45)</f>
        <v>0.1</v>
      </c>
      <c r="E43" s="159">
        <f>SUM($E44:$E46)</f>
        <v>0.2</v>
      </c>
      <c r="F43" s="159">
        <f>SUM($F44:$F46)</f>
        <v>0.2</v>
      </c>
      <c r="G43" s="160"/>
      <c r="H43" s="160"/>
      <c r="I43" s="161"/>
    </row>
    <row r="44" spans="1:9" ht="69" customHeight="1" x14ac:dyDescent="0.2">
      <c r="A44" s="143" t="s">
        <v>57</v>
      </c>
      <c r="B44" s="23" t="s">
        <v>30</v>
      </c>
      <c r="C44" s="21" t="s">
        <v>24</v>
      </c>
      <c r="D44" s="22">
        <f>0.1/(COUNTA($A$44:$A$45))</f>
        <v>0.05</v>
      </c>
      <c r="E44" s="22">
        <f t="shared" ref="E44:E52" si="11">IF($C44="No Aplica","No Aplica",(IF($C44="Sí",1*$D44,(IF($C44="Parcial",0.5*$D44,0*$D44)))))</f>
        <v>0.05</v>
      </c>
      <c r="F44" s="22">
        <f t="shared" ref="F44:F52" si="12">IF($C44="No Aplica",0*$D44,(IF($C44="Sí",1*$D44,(IF($C44="Parcial",1*$D44,1*$D44)))))</f>
        <v>0.05</v>
      </c>
      <c r="G44" s="19" t="s">
        <v>92</v>
      </c>
      <c r="H44" s="26" t="s">
        <v>83</v>
      </c>
      <c r="I44" s="142" t="s">
        <v>85</v>
      </c>
    </row>
    <row r="45" spans="1:9" ht="60.75" customHeight="1" thickBot="1" x14ac:dyDescent="0.25">
      <c r="A45" s="144" t="s">
        <v>58</v>
      </c>
      <c r="B45" s="174" t="s">
        <v>31</v>
      </c>
      <c r="C45" s="146" t="s">
        <v>24</v>
      </c>
      <c r="D45" s="147">
        <f>0.1/(COUNTA($A$44:$A$45))</f>
        <v>0.05</v>
      </c>
      <c r="E45" s="147">
        <f t="shared" si="11"/>
        <v>0.05</v>
      </c>
      <c r="F45" s="147">
        <f t="shared" si="12"/>
        <v>0.05</v>
      </c>
      <c r="G45" s="175" t="s">
        <v>92</v>
      </c>
      <c r="H45" s="149" t="s">
        <v>83</v>
      </c>
      <c r="I45" s="150" t="s">
        <v>85</v>
      </c>
    </row>
    <row r="46" spans="1:9" s="32" customFormat="1" ht="15.75" customHeight="1" x14ac:dyDescent="0.25">
      <c r="A46" s="156" t="s">
        <v>75</v>
      </c>
      <c r="B46" s="173"/>
      <c r="C46" s="158">
        <f>E46/F46</f>
        <v>1</v>
      </c>
      <c r="D46" s="159">
        <f>SUM($D47:$D49)</f>
        <v>0.15</v>
      </c>
      <c r="E46" s="159">
        <f>SUM($E47:$E48)</f>
        <v>9.9999999999999992E-2</v>
      </c>
      <c r="F46" s="159">
        <f>SUM($F47:$F48)</f>
        <v>9.9999999999999992E-2</v>
      </c>
      <c r="G46" s="160"/>
      <c r="H46" s="160"/>
      <c r="I46" s="161"/>
    </row>
    <row r="47" spans="1:9" ht="74.25" customHeight="1" x14ac:dyDescent="0.2">
      <c r="A47" s="143" t="s">
        <v>59</v>
      </c>
      <c r="B47" s="53" t="s">
        <v>151</v>
      </c>
      <c r="C47" s="21" t="s">
        <v>24</v>
      </c>
      <c r="D47" s="22">
        <f>0.15/(COUNTA($A$47:$A$49))</f>
        <v>4.9999999999999996E-2</v>
      </c>
      <c r="E47" s="22">
        <f t="shared" si="11"/>
        <v>4.9999999999999996E-2</v>
      </c>
      <c r="F47" s="22">
        <f t="shared" si="12"/>
        <v>4.9999999999999996E-2</v>
      </c>
      <c r="G47" s="19" t="s">
        <v>125</v>
      </c>
      <c r="H47" s="26" t="s">
        <v>83</v>
      </c>
      <c r="I47" s="142" t="s">
        <v>85</v>
      </c>
    </row>
    <row r="48" spans="1:9" ht="99.75" x14ac:dyDescent="0.2">
      <c r="A48" s="143" t="s">
        <v>60</v>
      </c>
      <c r="B48" s="23" t="s">
        <v>144</v>
      </c>
      <c r="C48" s="21" t="s">
        <v>24</v>
      </c>
      <c r="D48" s="22">
        <f>0.15/(COUNTA($A$47:$A$49))</f>
        <v>4.9999999999999996E-2</v>
      </c>
      <c r="E48" s="22">
        <f t="shared" si="11"/>
        <v>4.9999999999999996E-2</v>
      </c>
      <c r="F48" s="22">
        <f t="shared" si="12"/>
        <v>4.9999999999999996E-2</v>
      </c>
      <c r="G48" s="19" t="s">
        <v>126</v>
      </c>
      <c r="H48" s="26" t="s">
        <v>83</v>
      </c>
      <c r="I48" s="142" t="s">
        <v>85</v>
      </c>
    </row>
    <row r="49" spans="1:9" ht="128.25" thickBot="1" x14ac:dyDescent="0.25">
      <c r="A49" s="144" t="s">
        <v>76</v>
      </c>
      <c r="B49" s="174" t="s">
        <v>112</v>
      </c>
      <c r="C49" s="146" t="s">
        <v>97</v>
      </c>
      <c r="D49" s="147">
        <f>0.15/(COUNTA($A$47:$A$49))</f>
        <v>4.9999999999999996E-2</v>
      </c>
      <c r="E49" s="147">
        <f t="shared" si="11"/>
        <v>2.4999999999999998E-2</v>
      </c>
      <c r="F49" s="147">
        <f t="shared" si="12"/>
        <v>4.9999999999999996E-2</v>
      </c>
      <c r="G49" s="175" t="s">
        <v>118</v>
      </c>
      <c r="H49" s="149" t="s">
        <v>83</v>
      </c>
      <c r="I49" s="150" t="s">
        <v>85</v>
      </c>
    </row>
    <row r="50" spans="1:9" s="32" customFormat="1" ht="15.75" customHeight="1" x14ac:dyDescent="0.25">
      <c r="A50" s="139" t="s">
        <v>159</v>
      </c>
      <c r="B50" s="84"/>
      <c r="C50" s="29">
        <f>E50/F50</f>
        <v>1</v>
      </c>
      <c r="D50" s="30">
        <f>SUM($D51:$D52)</f>
        <v>0.15</v>
      </c>
      <c r="E50" s="30">
        <f>SUM($E51:$E53)</f>
        <v>0.15</v>
      </c>
      <c r="F50" s="30">
        <f>SUM($F51:$F53)</f>
        <v>0.15</v>
      </c>
      <c r="G50" s="31"/>
      <c r="H50" s="31"/>
      <c r="I50" s="140"/>
    </row>
    <row r="51" spans="1:9" ht="42.75" x14ac:dyDescent="0.2">
      <c r="A51" s="143" t="s">
        <v>77</v>
      </c>
      <c r="B51" s="56" t="s">
        <v>61</v>
      </c>
      <c r="C51" s="21" t="s">
        <v>24</v>
      </c>
      <c r="D51" s="22">
        <f>0.15/(COUNTA($A$51:$A$52))</f>
        <v>7.4999999999999997E-2</v>
      </c>
      <c r="E51" s="22">
        <f t="shared" si="11"/>
        <v>7.4999999999999997E-2</v>
      </c>
      <c r="F51" s="22">
        <f t="shared" si="12"/>
        <v>7.4999999999999997E-2</v>
      </c>
      <c r="G51" s="25" t="s">
        <v>93</v>
      </c>
      <c r="H51" s="26" t="s">
        <v>83</v>
      </c>
      <c r="I51" s="142" t="s">
        <v>85</v>
      </c>
    </row>
    <row r="52" spans="1:9" ht="57.75" thickBot="1" x14ac:dyDescent="0.25">
      <c r="A52" s="144" t="s">
        <v>78</v>
      </c>
      <c r="B52" s="145" t="s">
        <v>113</v>
      </c>
      <c r="C52" s="146" t="s">
        <v>24</v>
      </c>
      <c r="D52" s="147">
        <f>0.15/(COUNTA($A$51:$A$52))</f>
        <v>7.4999999999999997E-2</v>
      </c>
      <c r="E52" s="147">
        <f t="shared" si="11"/>
        <v>7.4999999999999997E-2</v>
      </c>
      <c r="F52" s="147">
        <f t="shared" si="12"/>
        <v>7.4999999999999997E-2</v>
      </c>
      <c r="G52" s="148" t="s">
        <v>93</v>
      </c>
      <c r="H52" s="149" t="s">
        <v>83</v>
      </c>
      <c r="I52" s="150" t="s">
        <v>85</v>
      </c>
    </row>
    <row r="53" spans="1:9" ht="15.75" customHeight="1" x14ac:dyDescent="0.2">
      <c r="B53" s="52"/>
    </row>
    <row r="54" spans="1:9" ht="15.75" customHeight="1" x14ac:dyDescent="0.2"/>
    <row r="55" spans="1:9" ht="15.75" customHeight="1" x14ac:dyDescent="0.2"/>
    <row r="56" spans="1:9" ht="15.75" customHeight="1" x14ac:dyDescent="0.2"/>
    <row r="57" spans="1:9" ht="15.75" customHeight="1" x14ac:dyDescent="0.2"/>
    <row r="58" spans="1:9" ht="15.75" customHeight="1" x14ac:dyDescent="0.2"/>
    <row r="59" spans="1:9" ht="15.75" customHeight="1" x14ac:dyDescent="0.2"/>
  </sheetData>
  <mergeCells count="12">
    <mergeCell ref="A8:B8"/>
    <mergeCell ref="B3:I3"/>
    <mergeCell ref="B4:I4"/>
    <mergeCell ref="B5:I5"/>
    <mergeCell ref="A1:I1"/>
    <mergeCell ref="A50:B50"/>
    <mergeCell ref="A16:B16"/>
    <mergeCell ref="A26:B26"/>
    <mergeCell ref="A34:B34"/>
    <mergeCell ref="A40:B40"/>
    <mergeCell ref="A43:B43"/>
    <mergeCell ref="A46:B46"/>
  </mergeCells>
  <phoneticPr fontId="20" type="noConversion"/>
  <dataValidations count="1">
    <dataValidation type="list" allowBlank="1" sqref="C17:C25 C44:C45 C41:C42 C51:C52 C35:C39 C27:C33 C9:C15 C47:C49" xr:uid="{07DF2F9F-2EE5-4551-AA90-1CE6EFD49004}">
      <formula1>"Sí,No,Parcial,No Aplica"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Nota Técnica</vt:lpstr>
      <vt:lpstr>Instrucciones</vt:lpstr>
      <vt:lpstr>Escala resumen %</vt:lpstr>
      <vt:lpstr>Val. de indicadores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DEL CARMEN ASPE</dc:creator>
  <cp:lastModifiedBy>MAURICIO TAPIA DONOSO</cp:lastModifiedBy>
  <dcterms:created xsi:type="dcterms:W3CDTF">2020-05-22T19:48:04Z</dcterms:created>
  <dcterms:modified xsi:type="dcterms:W3CDTF">2021-02-11T22:42:24Z</dcterms:modified>
</cp:coreProperties>
</file>